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bd8d808e05497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verview" sheetId="1" r:id="R46c8fb587d034d85"/>
    <x:sheet xmlns:r="http://schemas.openxmlformats.org/officeDocument/2006/relationships" name="Coefficients" sheetId="2" r:id="Rf9bbe9808aaf4681"/>
    <x:sheet xmlns:r="http://schemas.openxmlformats.org/officeDocument/2006/relationships" name="Model Fit" sheetId="3" r:id="R102103db8ff944e0"/>
    <x:sheet xmlns:r="http://schemas.openxmlformats.org/officeDocument/2006/relationships" name="Prediction Calculator" sheetId="4" r:id="Rae5840cc19584042"/>
    <x:sheet xmlns:r="http://schemas.openxmlformats.org/officeDocument/2006/relationships" name="Worked Data Sample" sheetId="5" r:id="Re37cacfb6b284df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0"/>
  </x:numFmts>
  <x:fonts count="3">
    <x:font>
      <x:sz val="11"/>
      <x:name val="Carlito"/>
    </x:font>
    <x:font>
      <x:b/>
      <x:sz val="11"/>
      <x:color rgb="FFFFFFFF"/>
      <x:name val="Carlito"/>
    </x:font>
    <x:font>
      <x:b/>
      <x:sz val="16"/>
      <x:color rgb="FFFFFFFF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FF0F766E"/>
      </x:patternFill>
    </x:fill>
  </x:fills>
  <x:borders count="2">
    <x:border/>
    <x:border/>
  </x:borders>
  <x:cellStyleXfs count="1">
    <x:xf numFmtId="0" fontId="0" fillId="0" borderId="0"/>
  </x:cellStyleXfs>
  <x:cellXfs count="1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</x:cellXfs>
  <x:cellStyles count="1">
    <x:cellStyle name="Normal" xfId="0"/>
  </x:cellStyles>
  <x:dxfs count="1">
    <x:dxf>
      <x:font>
        <x:color rgb="FF166534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1b9d2aecd234427" /><Relationship Type="http://schemas.openxmlformats.org/officeDocument/2006/relationships/theme" Target="/xl/theme/theme1.xml" Id="Reefabd4d2d264ab7" /><Relationship Type="http://schemas.openxmlformats.org/officeDocument/2006/relationships/sharedStrings" Target="/xl/sharedStrings.xml" Id="R9dc0ac510a1140be" /><Relationship Type="http://schemas.openxmlformats.org/officeDocument/2006/relationships/worksheet" Target="/xl/worksheets/sheet1.xml" Id="R46c8fb587d034d85" /><Relationship Type="http://schemas.openxmlformats.org/officeDocument/2006/relationships/worksheet" Target="/xl/worksheets/sheet2.xml" Id="Rf9bbe9808aaf4681" /><Relationship Type="http://schemas.openxmlformats.org/officeDocument/2006/relationships/worksheet" Target="/xl/worksheets/sheet3.xml" Id="R102103db8ff944e0" /><Relationship Type="http://schemas.openxmlformats.org/officeDocument/2006/relationships/worksheet" Target="/xl/worksheets/sheet4.xml" Id="Rae5840cc19584042" /><Relationship Type="http://schemas.openxmlformats.org/officeDocument/2006/relationships/worksheet" Target="/xl/worksheets/sheet5.xml" Id="Re37cacfb6b284df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fe6a4d68dc684c89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AIC</c:v>
          </c:tx>
          <c:cat>
            <c:strRef>
              <c:f>'Model Fit'!$A$7:$A$8</c:f>
              <c:strCache>
                <c:ptCount val="0"/>
              </c:strCache>
            </c:strRef>
          </c:cat>
          <c:val>
            <c:numRef>
              <c:f>'Model Fit'!$B$7:$B$8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4</xdr:col>
      <xdr:colOff>0</xdr:colOff>
      <xdr:row>1</xdr:row>
      <xdr:rowOff>0</xdr:rowOff>
    </xdr:from>
    <xdr:to>
      <xdr:col>12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e6a4d68dc684c89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3.xml.rels>&#65279;<?xml version="1.0" encoding="utf-8"?><Relationships xmlns="http://schemas.openxmlformats.org/package/2006/relationships"><Relationship Type="http://schemas.openxmlformats.org/officeDocument/2006/relationships/drawing" Target="/xl/drawings/drawing1.xml" Id="Rdf60d8306ce3452b" /></Relationships>
</file>

<file path=xl/worksheets/sheet1.xml><?xml version="1.0" encoding="utf-8"?>
<x:worksheet xmlns:x="http://schemas.openxmlformats.org/spreadsheetml/2006/main">
  <x:sheetFormatPr defaultRowHeight="15"/>
  <x:cols>
    <x:col min="1" max="1" width="37.75" hidden="0" customWidth="1"/>
    <x:col min="2" max="2" width="60.25" hidden="0" customWidth="1"/>
  </x:cols>
  <x:sheetData>
    <x:row r="1">
      <x:c r="A1" s="12" t="str">
        <x:v>Negative Binomial Regression - Worked Excel File</x:v>
      </x:c>
      <x:c r="B1" s="6"/>
      <x:c r="C1" s="6"/>
      <x:c r="D1" s="6"/>
      <x:c r="E1" s="6"/>
      <x:c r="F1" s="6"/>
      <x:c r="G1" s="6"/>
      <x:c r="H1" s="6"/>
      <x:c r="I1" s="6"/>
      <x:c r="J1" s="6"/>
      <x:c r="K1" s="6"/>
    </x:row>
    <x:row r="3">
      <x:c r="A3" t="str">
        <x:v>Folder</x:v>
      </x:c>
      <x:c r="B3" t="str">
        <x:v>D:\DATA ANALYSIS\H Regression Tests and Models\Negative Binomial Regression</x:v>
      </x:c>
    </x:row>
    <x:row r="4">
      <x:c r="A4" t="str">
        <x:v>Input file</x:v>
      </x:c>
      <x:c r="B4" t="str">
        <x:v>dataset.csv</x:v>
      </x:c>
    </x:row>
    <x:row r="5">
      <x:c r="A5" t="str">
        <x:v>Outcome created</x:v>
      </x:c>
      <x:c r="B5" t="str">
        <x:v>nb_count = ROUND(G3, 0) clipped at zero</x:v>
      </x:c>
    </x:row>
    <x:row r="6">
      <x:c r="A6" t="str">
        <x:v>Default outcome source</x:v>
      </x:c>
      <x:c r="B6" t="str">
        <x:v>G3</x:v>
      </x:c>
    </x:row>
    <x:row r="7">
      <x:c r="A7" t="str">
        <x:v>Predictors</x:v>
      </x:c>
      <x:c r="B7" t="str">
        <x:v>G1, G2, studytime, failures, absences, age, school, sex, address</x:v>
      </x:c>
    </x:row>
    <x:row r="8">
      <x:c r="A8" t="str">
        <x:v>Model</x:v>
      </x:c>
      <x:c r="B8" s="14" t="str">
        <x:v>Negative Binomial Regression with log link</x:v>
      </x:c>
    </x:row>
    <x:row r="9">
      <x:c r="A9" t="str">
        <x:v>Interpretation</x:v>
      </x:c>
      <x:c r="B9" s="14" t="str">
        <x:v>EXP(coefficient) = incidence rate ratio</x:v>
      </x:c>
    </x:row>
    <x:row r="10">
      <x:c r="A10" t="str">
        <x:v>Rows used</x:v>
      </x:c>
      <x:c r="B10" s="14" t="n">
        <x:v>649</x:v>
      </x:c>
    </x:row>
    <x:row r="11">
      <x:c r="A11" t="str">
        <x:v>Observed count mean</x:v>
      </x:c>
      <x:c r="B11" s="14" t="n">
        <x:v>11.906009244992296</x:v>
      </x:c>
    </x:row>
    <x:row r="12">
      <x:c r="A12" t="str">
        <x:v>Observed count variance</x:v>
      </x:c>
      <x:c r="B12" s="14" t="n">
        <x:v>10.437139759173657</x:v>
      </x:c>
    </x:row>
    <x:row r="13">
      <x:c r="B13" s="14"/>
    </x:row>
    <x:row r="14">
      <x:c r="A14" t="str">
        <x:v>Poisson Pearson dispersion</x:v>
      </x:c>
      <x:c r="B14" s="14" t="n">
        <x:v>0.24313905308345116</x:v>
      </x:c>
    </x:row>
    <x:row r="15">
      <x:c r="A15" t="str">
        <x:v>Negative binomial alpha</x:v>
      </x:c>
      <x:c r="B15" s="14" t="n">
        <x:v>1e-8</x:v>
      </x:c>
    </x:row>
    <x:row r="16">
      <x:c r="A16" t="str">
        <x:v>Poisson AIC</x:v>
      </x:c>
      <x:c r="B16" s="14" t="n">
        <x:v>3009.7990138062114</x:v>
      </x:c>
    </x:row>
    <x:row r="17">
      <x:c r="A17" t="str">
        <x:v>Negative Binomial AIC</x:v>
      </x:c>
      <x:c r="B17" s="14" t="n">
        <x:v>3009.799181333262</x:v>
      </x:c>
    </x:row>
    <x:row r="18">
      <x:c r="A18" t="str">
        <x:v>NB log likelihood</x:v>
      </x:c>
      <x:c r="B18" s="14" t="n">
        <x:v>-1494.899590666631</x:v>
      </x:c>
    </x:row>
    <x:row r="19">
      <x:c r="A19" t="str">
        <x:v>Workbook note</x:v>
      </x:c>
      <x:c r="B19" s="14" t="str">
        <x:v>Excel formulas show fitted means, residuals, IRRs, and manual prediction.</x:v>
      </x:c>
    </x:row>
  </x:sheetData>
  <x:mergeCells>
    <x:mergeCell ref="A1:F1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2.130000114440918" hidden="0" customWidth="1"/>
    <x:col min="2" max="2" width="17" hidden="0" customWidth="1"/>
    <x:col min="3" max="3" width="12" hidden="0" customWidth="1"/>
    <x:col min="4" max="4" width="10.880000114440918" hidden="0" customWidth="1"/>
    <x:col min="5" max="5" width="10.25" hidden="0" customWidth="1"/>
    <x:col min="6" max="6" width="12.130000114440918" hidden="0" customWidth="1"/>
    <x:col min="7" max="7" width="12.25" hidden="0" customWidth="1"/>
    <x:col min="8" max="8" width="10.25" hidden="0" customWidth="1"/>
    <x:col min="9" max="9" width="10.25" hidden="0" customWidth="1"/>
    <x:col min="10" max="10" width="10.25" hidden="0" customWidth="1"/>
    <x:col min="11" max="11" width="11.25" hidden="0" customWidth="1"/>
  </x:cols>
  <x:sheetData>
    <x:row r="1">
      <x:c r="A1" s="6" t="str">
        <x:v>term</x:v>
      </x:c>
      <x:c r="B1" s="6" t="str">
        <x:v>log_count_coefficient</x:v>
      </x:c>
      <x:c r="C1" s="6" t="str">
        <x:v>standard_error</x:v>
      </x:c>
      <x:c r="D1" s="6" t="str">
        <x:v>z_value</x:v>
      </x:c>
      <x:c r="E1" s="6" t="str">
        <x:v>p_value</x:v>
      </x:c>
      <x:c r="F1" s="6" t="str">
        <x:v>ci95_lower_log</x:v>
      </x:c>
      <x:c r="G1" s="6" t="str">
        <x:v>ci95_upper_log</x:v>
      </x:c>
      <x:c r="H1" s="6" t="str">
        <x:v>IRR</x:v>
      </x:c>
      <x:c r="I1" s="6" t="str">
        <x:v>IRR_Lower</x:v>
      </x:c>
      <x:c r="J1" s="6" t="str">
        <x:v>IRR_Upper</x:v>
      </x:c>
      <x:c r="K1" s="6" t="str">
        <x:v>Decision</x:v>
      </x:c>
    </x:row>
    <x:row r="2">
      <x:c r="A2" t="str">
        <x:v>Intercept</x:v>
      </x:c>
      <x:c r="B2" s="14" t="n">
        <x:v>1.57526057206299</x:v>
      </x:c>
      <x:c r="C2" s="14" t="n">
        <x:v>0.17979239770949448</x:v>
      </x:c>
      <x:c r="D2" s="14" t="n">
        <x:v>8.761552724872546</x:v>
      </x:c>
      <x:c r="E2" s="14" t="n">
        <x:v>1.9257905434895695e-18</x:v>
      </x:c>
      <x:c r="F2" s="14" t="n">
        <x:v>1.222873947858279</x:v>
      </x:c>
      <x:c r="G2" s="14" t="n">
        <x:v>1.9276471962677009</x:v>
      </x:c>
      <x:c r="H2" s="14" t="n">
        <x:v>4.832000538432091</x:v>
      </x:c>
      <x:c r="I2" s="14" t="n">
        <x:v>3.3969363363319625</x:v>
      </x:c>
      <x:c r="J2" s="14" t="n">
        <x:v>6.87331963030535</x:v>
      </x:c>
      <x:c r="K2" t="str">
        <x:v>Significant</x:v>
      </x:c>
    </x:row>
    <x:row r="3">
      <x:c r="A3" t="str">
        <x:v>C(school)[T.MS]</x:v>
      </x:c>
      <x:c r="B3" s="14" t="n">
        <x:v>-0.03338038214184763</x:v>
      </x:c>
      <x:c r="C3" s="14" t="n">
        <x:v>0.027698919062051543</x:v>
      </x:c>
      <x:c r="D3" s="14" t="n">
        <x:v>-1.2051149745976868</x:v>
      </x:c>
      <x:c r="E3" s="14" t="n">
        <x:v>0.22815891971401714</x:v>
      </x:c>
      <x:c r="F3" s="14" t="n">
        <x:v>-0.08766926591415863</x:v>
      </x:c>
      <x:c r="G3" s="14" t="n">
        <x:v>0.020908501630463372</x:v>
      </x:c>
      <x:c r="H3" s="14" t="n">
        <x:v>0.9671705951873957</x:v>
      </x:c>
      <x:c r="I3" s="14" t="n">
        <x:v>0.9160638001505281</x:v>
      </x:c>
      <x:c r="J3" s="14" t="n">
        <x:v>1.0211286157595494</x:v>
      </x:c>
      <x:c r="K3" t="str">
        <x:v>Not significant</x:v>
      </x:c>
    </x:row>
    <x:row r="4">
      <x:c r="A4" t="str">
        <x:v>C(sex)[T.M]</x:v>
      </x:c>
      <x:c r="B4" s="14" t="n">
        <x:v>-0.01678120270675032</x:v>
      </x:c>
      <x:c r="C4" s="14" t="n">
        <x:v>0.024140706188943022</x:v>
      </x:c>
      <x:c r="D4" s="14" t="n">
        <x:v>-0.6951413341187377</x:v>
      </x:c>
      <x:c r="E4" s="14" t="n">
        <x:v>0.4869667332819395</x:v>
      </x:c>
      <x:c r="F4" s="14" t="n">
        <x:v>-0.06409611739844183</x:v>
      </x:c>
      <x:c r="G4" s="14" t="n">
        <x:v>0.03053371198494119</x:v>
      </x:c>
      <x:c r="H4" s="14" t="n">
        <x:v>0.9833588173463526</x:v>
      </x:c>
      <x:c r="I4" s="14" t="n">
        <x:v>0.9379148452632154</x:v>
      </x:c>
      <x:c r="J4" s="14" t="n">
        <x:v>1.0310046466760432</x:v>
      </x:c>
      <x:c r="K4" t="str">
        <x:v>Not significant</x:v>
      </x:c>
    </x:row>
    <x:row r="5">
      <x:c r="A5" t="str">
        <x:v>C(address)[T.U]</x:v>
      </x:c>
      <x:c r="B5" s="14" t="n">
        <x:v>0.008393997481370112</x:v>
      </x:c>
      <x:c r="C5" s="14" t="n">
        <x:v>0.027099930264165448</x:v>
      </x:c>
      <x:c r="D5" s="14" t="n">
        <x:v>0.30974240153191807</x:v>
      </x:c>
      <x:c r="E5" s="14" t="n">
        <x:v>0.7567568556285271</x:v>
      </x:c>
      <x:c r="F5" s="14" t="n">
        <x:v>-0.0447208898199412</x:v>
      </x:c>
      <x:c r="G5" s="14" t="n">
        <x:v>0.06150888478268142</x:v>
      </x:c>
      <x:c r="H5" s="14" t="n">
        <x:v>1.008429325857813</x:v>
      </x:c>
      <x:c r="I5" s="14" t="n">
        <x:v>0.9562643477031482</x:v>
      </x:c>
      <x:c r="J5" s="14" t="n">
        <x:v>1.0634399449196315</x:v>
      </x:c>
      <x:c r="K5" t="str">
        <x:v>Not significant</x:v>
      </x:c>
    </x:row>
    <x:row r="6">
      <x:c r="A6" t="str">
        <x:v>G1</x:v>
      </x:c>
      <x:c r="B6" s="14" t="n">
        <x:v>-0.002184308652258957</x:v>
      </x:c>
      <x:c r="C6" s="14" t="n">
        <x:v>0.00906230863968255</x:v>
      </x:c>
      <x:c r="D6" s="14" t="n">
        <x:v>-0.24103225117429602</x:v>
      </x:c>
      <x:c r="E6" s="14" t="n">
        <x:v>0.8095301204513052</x:v>
      </x:c>
      <x:c r="F6" s="14" t="n">
        <x:v>-0.019946107202822926</x:v>
      </x:c>
      <x:c r="G6" s="14" t="n">
        <x:v>0.01557748989830501</x:v>
      </x:c>
      <x:c r="H6" s="14" t="n">
        <x:v>0.9978180752138696</x:v>
      </x:c>
      <x:c r="I6" s="14" t="n">
        <x:v>0.9802515003785356</x:v>
      </x:c>
      <x:c r="J6" s="14" t="n">
        <x:v>1.015699451456114</x:v>
      </x:c>
      <x:c r="K6" t="str">
        <x:v>Not significant</x:v>
      </x:c>
    </x:row>
    <x:row r="7">
      <x:c r="A7" t="str">
        <x:v>G2</x:v>
      </x:c>
      <x:c r="B7" s="14" t="n">
        <x:v>0.08638095523713912</x:v>
      </x:c>
      <x:c r="C7" s="14" t="n">
        <x:v>0.008828244245676343</x:v>
      </x:c>
      <x:c r="D7" s="14" t="n">
        <x:v>9.78461320657779</x:v>
      </x:c>
      <x:c r="E7" s="14" t="n">
        <x:v>1.310955649507242e-22</x:v>
      </x:c>
      <x:c r="F7" s="14" t="n">
        <x:v>0.06907791446889051</x:v>
      </x:c>
      <x:c r="G7" s="14" t="n">
        <x:v>0.10368399600538773</x:v>
      </x:c>
      <x:c r="H7" s="14" t="n">
        <x:v>1.0902215748235098</x:v>
      </x:c>
      <x:c r="I7" s="14" t="n">
        <x:v>1.0715196927837813</x:v>
      </x:c>
      <x:c r="J7" s="14" t="n">
        <x:v>1.1092498721351025</x:v>
      </x:c>
      <x:c r="K7" t="str">
        <x:v>Significant</x:v>
      </x:c>
    </x:row>
    <x:row r="8">
      <x:c r="A8" t="str">
        <x:v>studytime</x:v>
      </x:c>
      <x:c r="B8" s="14" t="n">
        <x:v>0.0027135708714139347</x:v>
      </x:c>
      <x:c r="C8" s="14" t="n">
        <x:v>0.014537964171922008</x:v>
      </x:c>
      <x:c r="D8" s="14" t="n">
        <x:v>0.1866541174076359</x:v>
      </x:c>
      <x:c r="E8" s="14" t="n">
        <x:v>0.8519318327555921</x:v>
      </x:c>
      <x:c r="F8" s="14" t="n">
        <x:v>-0.02578031531408687</x:v>
      </x:c>
      <x:c r="G8" s="14" t="n">
        <x:v>0.03120745705691474</x:v>
      </x:c>
      <x:c r="H8" s="14" t="n">
        <x:v>1.0027172559373263</x:v>
      </x:c>
      <x:c r="I8" s="14" t="n">
        <x:v>0.9745491596199748</x:v>
      </x:c>
      <x:c r="J8" s="14" t="n">
        <x:v>1.0316995150317028</x:v>
      </x:c>
      <x:c r="K8" t="str">
        <x:v>Not significant</x:v>
      </x:c>
    </x:row>
    <x:row r="9">
      <x:c r="A9" t="str">
        <x:v>failures</x:v>
      </x:c>
      <x:c r="B9" s="14" t="n">
        <x:v>-0.040592611375734736</x:v>
      </x:c>
      <x:c r="C9" s="14" t="n">
        <x:v>0.025475478629640853</x:v>
      </x:c>
      <x:c r="D9" s="14" t="n">
        <x:v>-1.593399361239283</x:v>
      </x:c>
      <x:c r="E9" s="14" t="n">
        <x:v>0.11107062893034851</x:v>
      </x:c>
      <x:c r="F9" s="14" t="n">
        <x:v>-0.09052363197875062</x:v>
      </x:c>
      <x:c r="G9" s="14" t="n">
        <x:v>0.009338409227281144</x:v>
      </x:c>
      <x:c r="H9" s="14" t="n">
        <x:v>0.9602202330766517</x:v>
      </x:c>
      <x:c r="I9" s="14" t="n">
        <x:v>0.9134527469499771</x:v>
      </x:c>
      <x:c r="J9" s="14" t="n">
        <x:v>1.0093821482155678</x:v>
      </x:c>
      <x:c r="K9" t="str">
        <x:v>Not significant</x:v>
      </x:c>
    </x:row>
    <x:row r="10">
      <x:c r="A10" t="str">
        <x:v>absences</x:v>
      </x:c>
      <x:c r="B10" s="14" t="n">
        <x:v>0.0026595194640049585</x:v>
      </x:c>
      <x:c r="C10" s="14" t="n">
        <x:v>0.002616733565395307</x:v>
      </x:c>
      <x:c r="D10" s="14" t="n">
        <x:v>1.0163508807986679</x:v>
      </x:c>
      <x:c r="E10" s="14" t="n">
        <x:v>0.30946232723157385</x:v>
      </x:c>
      <x:c r="F10" s="14" t="n">
        <x:v>-0.002469184081306929</x:v>
      </x:c>
      <x:c r="G10" s="14" t="n">
        <x:v>0.007788223009316846</x:v>
      </x:c>
      <x:c r="H10" s="14" t="n">
        <x:v>1.0026630591231298</x:v>
      </x:c>
      <x:c r="I10" s="14" t="n">
        <x:v>0.9975338618462057</x:v>
      </x:c>
      <x:c r="J10" s="14" t="n">
        <x:v>1.007818630105962</x:v>
      </x:c>
      <x:c r="K10" t="str">
        <x:v>Not significant</x:v>
      </x:c>
    </x:row>
    <x:row r="11">
      <x:c r="A11" t="str">
        <x:v>age</x:v>
      </x:c>
      <x:c r="B11" s="14" t="n">
        <x:v>-0.005936818478533152</x:v>
      </x:c>
      <x:c r="C11" s="14" t="n">
        <x:v>0.010292611683626059</x:v>
      </x:c>
      <x:c r="D11" s="14" t="n">
        <x:v>-0.576803892055668</x:v>
      </x:c>
      <x:c r="E11" s="14" t="n">
        <x:v>0.5640719400625143</x:v>
      </x:c>
      <x:c r="F11" s="14" t="n">
        <x:v>-0.026109966685296394</x:v>
      </x:c>
      <x:c r="G11" s="14" t="n">
        <x:v>0.014236329728230092</x:v>
      </x:c>
      <x:c r="H11" s="14" t="n">
        <x:v>0.9940807696053238</x:v>
      </x:c>
      <x:c r="I11" s="14" t="n">
        <x:v>0.9742279510995184</x:v>
      </x:c>
      <x:c r="J11" s="14" t="n">
        <x:v>1.0143381488735048</x:v>
      </x:c>
      <x:c r="K11" t="str">
        <x:v>Not significant</x:v>
      </x:c>
    </x:row>
    <x:row r="12">
      <x:c r="B12" s="14"/>
      <x:c r="C12" s="14"/>
      <x:c r="D12" s="14"/>
      <x:c r="E12" s="14"/>
      <x:c r="F12" s="14"/>
      <x:c r="G12" s="14"/>
      <x:c r="H12" s="14"/>
      <x:c r="I12" s="14"/>
      <x:c r="J12" s="14"/>
    </x:row>
    <x:row r="13">
      <x:c r="B13" s="14"/>
      <x:c r="C13" s="14"/>
      <x:c r="D13" s="14"/>
      <x:c r="E13" s="14"/>
      <x:c r="F13" s="14"/>
      <x:c r="G13" s="14"/>
      <x:c r="H13" s="14"/>
      <x:c r="I13" s="14"/>
      <x:c r="J13" s="14"/>
    </x:row>
    <x:row r="14">
      <x:c r="B14" s="14"/>
      <x:c r="C14" s="14"/>
      <x:c r="D14" s="14"/>
      <x:c r="E14" s="14"/>
      <x:c r="F14" s="14"/>
      <x:c r="G14" s="14"/>
      <x:c r="H14" s="14"/>
      <x:c r="I14" s="14"/>
      <x:c r="J14" s="14"/>
    </x:row>
    <x:row r="15">
      <x:c r="B15" s="14"/>
      <x:c r="C15" s="14"/>
      <x:c r="D15" s="14"/>
      <x:c r="E15" s="14"/>
      <x:c r="F15" s="14"/>
      <x:c r="G15" s="14"/>
      <x:c r="H15" s="14"/>
      <x:c r="I15" s="14"/>
      <x:c r="J15" s="14"/>
    </x:row>
    <x:row r="16">
      <x:c r="B16" s="14"/>
      <x:c r="C16" s="14"/>
      <x:c r="D16" s="14"/>
      <x:c r="E16" s="14"/>
      <x:c r="F16" s="14"/>
      <x:c r="G16" s="14"/>
      <x:c r="H16" s="14"/>
      <x:c r="I16" s="14"/>
      <x:c r="J16" s="14"/>
    </x:row>
    <x:row r="17">
      <x:c r="B17" s="14"/>
      <x:c r="C17" s="14"/>
      <x:c r="D17" s="14"/>
      <x:c r="E17" s="14"/>
      <x:c r="F17" s="14"/>
      <x:c r="G17" s="14"/>
      <x:c r="H17" s="14"/>
      <x:c r="I17" s="14"/>
      <x:c r="J17" s="14"/>
    </x:row>
    <x:row r="18">
      <x:c r="B18" s="14"/>
      <x:c r="C18" s="14"/>
      <x:c r="D18" s="14"/>
      <x:c r="E18" s="14"/>
      <x:c r="F18" s="14"/>
      <x:c r="G18" s="14"/>
      <x:c r="H18" s="14"/>
      <x:c r="I18" s="14"/>
      <x:c r="J18" s="14"/>
    </x:row>
    <x:row r="19">
      <x:c r="B19" s="14"/>
      <x:c r="C19" s="14"/>
      <x:c r="D19" s="14"/>
      <x:c r="E19" s="14"/>
      <x:c r="F19" s="14"/>
      <x:c r="G19" s="14"/>
      <x:c r="H19" s="14"/>
      <x:c r="I19" s="14"/>
      <x:c r="J19" s="14"/>
    </x:row>
    <x:row r="20">
      <x:c r="B20" s="14"/>
      <x:c r="C20" s="14"/>
      <x:c r="D20" s="14"/>
      <x:c r="E20" s="14"/>
      <x:c r="F20" s="14"/>
      <x:c r="G20" s="14"/>
      <x:c r="H20" s="14"/>
      <x:c r="I20" s="14"/>
      <x:c r="J20" s="14"/>
    </x:row>
  </x:sheetData>
  <x:conditionalFormatting sqref="E2:E20">
    <x:cfRule type="cellIs" dxfId="0" priority="1" operator="lessThan">
      <x:formula>0.05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0.6299991607666" hidden="0" customWidth="1"/>
    <x:col min="2" max="2" width="10.880000114440918" hidden="0" customWidth="1"/>
    <x:col min="3" max="3" width="37" hidden="0" customWidth="1"/>
  </x:cols>
  <x:sheetData>
    <x:row r="1">
      <x:c r="A1" s="6" t="str">
        <x:v>Metric</x:v>
      </x:c>
      <x:c r="B1" s="6" t="str">
        <x:v>Value</x:v>
      </x:c>
      <x:c r="C1" s="6" t="str">
        <x:v>Formula / Interpretation</x:v>
      </x:c>
      <x:c r="D1" s="6"/>
      <x:c r="E1" s="6"/>
      <x:c r="F1" s="6"/>
      <x:c r="G1" s="6"/>
      <x:c r="H1" s="6"/>
      <x:c r="I1" s="6"/>
      <x:c r="J1" s="6"/>
      <x:c r="K1" s="6"/>
    </x:row>
    <x:row r="2">
      <x:c r="A2" t="str">
        <x:v>n</x:v>
      </x:c>
      <x:c r="B2" s="14" t="n">
        <x:v>649</x:v>
      </x:c>
      <x:c r="C2" t="str">
        <x:v>Number of complete observations used</x:v>
      </x:c>
    </x:row>
    <x:row r="3">
      <x:c r="A3" t="str">
        <x:v>Mean count</x:v>
      </x:c>
      <x:c r="B3" s="14" t="n">
        <x:v>11.906009244992296</x:v>
      </x:c>
      <x:c r="C3" t="str">
        <x:v>=AVERAGE(count outcome)</x:v>
      </x:c>
    </x:row>
    <x:row r="4">
      <x:c r="A4" t="str">
        <x:v>Variance count</x:v>
      </x:c>
      <x:c r="B4" s="14" t="n">
        <x:v>10.437139759173657</x:v>
      </x:c>
      <x:c r="C4" t="str">
        <x:v>=VAR.S(count outcome)</x:v>
      </x:c>
    </x:row>
    <x:row r="5">
      <x:c r="A5" t="str">
        <x:v>Poisson Pearson dispersion</x:v>
      </x:c>
      <x:c r="B5" s="14" t="n">
        <x:v>0.24313905308345116</x:v>
      </x:c>
      <x:c r="C5" t="str">
        <x:v>Pearson Chi-square / residual df</x:v>
      </x:c>
    </x:row>
    <x:row r="6">
      <x:c r="A6" t="str">
        <x:v>Negative binomial alpha</x:v>
      </x:c>
      <x:c r="B6" s="14" t="n">
        <x:v>1e-8</x:v>
      </x:c>
      <x:c r="C6" t="str">
        <x:v>Variance = mean + alpha * mean^2</x:v>
      </x:c>
    </x:row>
    <x:row r="7">
      <x:c r="A7" t="str">
        <x:v>Poisson AIC</x:v>
      </x:c>
      <x:c r="B7" s="14" t="n">
        <x:v>3009.7990138062114</x:v>
      </x:c>
      <x:c r="C7" t="str">
        <x:v>Lower AIC is better when models are comparable</x:v>
      </x:c>
    </x:row>
    <x:row r="8">
      <x:c r="A8" t="str">
        <x:v>Negative Binomial AIC</x:v>
      </x:c>
      <x:c r="B8" s="14" t="n">
        <x:v>3009.799181333262</x:v>
      </x:c>
      <x:c r="C8" t="str">
        <x:v>Negative binomial model fit criterion</x:v>
      </x:c>
    </x:row>
    <x:row r="9">
      <x:c r="A9" t="str">
        <x:v>NB log likelihood</x:v>
      </x:c>
      <x:c r="B9" s="14" t="n">
        <x:v>-1494.899590666631</x:v>
      </x:c>
      <x:c r="C9" t="str">
        <x:v>Model log likelihood</x:v>
      </x:c>
    </x:row>
    <x:row r="10">
      <x:c r="B10" s="14"/>
    </x:row>
    <x:row r="11">
      <x:c r="B11" s="14"/>
    </x:row>
    <x:row r="12">
      <x:c r="B12" s="14"/>
    </x:row>
    <x:row r="13">
      <x:c r="B13" s="14"/>
    </x:row>
    <x:row r="14">
      <x:c r="B14" s="14"/>
    </x:row>
    <x:row r="15">
      <x:c r="B15" s="14"/>
    </x:row>
    <x:row r="16">
      <x:c r="B16" s="14"/>
    </x:row>
    <x:row r="17">
      <x:c r="B17" s="14"/>
    </x:row>
    <x:row r="18">
      <x:c r="B18" s="14"/>
    </x:row>
    <x:row r="19">
      <x:c r="B19" s="14"/>
    </x:row>
    <x:row r="20">
      <x:c r="B20" s="14"/>
    </x:row>
  </x:sheetData>
  <x:pageMargins left="0.7" right="0.7" top="0.75" bottom="0.75" header="0.3" footer="0.3"/>
  <x:drawing xmlns:r="http://schemas.openxmlformats.org/officeDocument/2006/relationships" r:id="Rdf60d8306ce3452b"/>
</x:worksheet>
</file>

<file path=xl/worksheets/sheet4.xml><?xml version="1.0" encoding="utf-8"?>
<x:worksheet xmlns:x="http://schemas.openxmlformats.org/spreadsheetml/2006/main">
  <x:sheetFormatPr defaultRowHeight="15"/>
  <x:cols>
    <x:col min="1" max="1" width="19.75" hidden="0" customWidth="1"/>
    <x:col min="2" max="2" width="10.25" hidden="0" customWidth="1"/>
    <x:col min="5" max="5" width="12.130000114440918" hidden="0" customWidth="1"/>
    <x:col min="6" max="6" width="12.75" hidden="0" customWidth="1"/>
  </x:cols>
  <x:sheetData>
    <x:row r="1">
      <x:c r="A1" s="6" t="str">
        <x:v>Manual Prediction Inputs</x:v>
      </x:c>
      <x:c r="B1" s="6" t="str"/>
      <x:c r="C1" s="6"/>
      <x:c r="D1" s="6"/>
      <x:c r="E1" s="6" t="str">
        <x:v>Model Term</x:v>
      </x:c>
      <x:c r="F1" s="6" t="str">
        <x:v>Coefficient Cell</x:v>
      </x:c>
      <x:c r="G1" s="6"/>
      <x:c r="H1" s="6"/>
      <x:c r="I1" s="6"/>
      <x:c r="J1" s="6"/>
      <x:c r="K1" s="6"/>
    </x:row>
    <x:row r="2">
      <x:c r="A2" t="str">
        <x:v>G1</x:v>
      </x:c>
      <x:c r="B2" s="14" t="n">
        <x:v>11.399075500770415</x:v>
      </x:c>
      <x:c r="E2" t="str">
        <x:v>Intercept</x:v>
      </x:c>
      <x:c r="F2" t="str">
        <x:v>Coefficients!B2</x:v>
      </x:c>
    </x:row>
    <x:row r="3">
      <x:c r="A3" t="str">
        <x:v>G2</x:v>
      </x:c>
      <x:c r="B3" s="14" t="n">
        <x:v>11.570107858243452</x:v>
      </x:c>
      <x:c r="E3" t="str">
        <x:v>C(school)[T.MS]</x:v>
      </x:c>
      <x:c r="F3" t="str">
        <x:v>Coefficients!B3</x:v>
      </x:c>
    </x:row>
    <x:row r="4">
      <x:c r="A4" t="str">
        <x:v>studytime</x:v>
      </x:c>
      <x:c r="B4" s="14" t="n">
        <x:v>1.9306625577812018</x:v>
      </x:c>
      <x:c r="E4" t="str">
        <x:v>C(sex)[T.M]</x:v>
      </x:c>
      <x:c r="F4" t="str">
        <x:v>Coefficients!B4</x:v>
      </x:c>
    </x:row>
    <x:row r="5">
      <x:c r="A5" t="str">
        <x:v>failures</x:v>
      </x:c>
      <x:c r="B5" s="14" t="n">
        <x:v>0.2218798151001541</x:v>
      </x:c>
      <x:c r="E5" t="str">
        <x:v>C(address)[T.U]</x:v>
      </x:c>
      <x:c r="F5" t="str">
        <x:v>Coefficients!B5</x:v>
      </x:c>
    </x:row>
    <x:row r="6">
      <x:c r="A6" t="str">
        <x:v>absences</x:v>
      </x:c>
      <x:c r="B6" s="14" t="n">
        <x:v>3.6594761171032357</x:v>
      </x:c>
      <x:c r="E6" t="str">
        <x:v>G1</x:v>
      </x:c>
      <x:c r="F6" t="str">
        <x:v>Coefficients!B6</x:v>
      </x:c>
    </x:row>
    <x:row r="7">
      <x:c r="A7" t="str">
        <x:v>age</x:v>
      </x:c>
      <x:c r="B7" s="14" t="n">
        <x:v>16.7442218798151</x:v>
      </x:c>
      <x:c r="E7" t="str">
        <x:v>G2</x:v>
      </x:c>
      <x:c r="F7" t="str">
        <x:v>Coefficients!B7</x:v>
      </x:c>
    </x:row>
    <x:row r="8">
      <x:c r="A8" t="str">
        <x:v>school_MS</x:v>
      </x:c>
      <x:c r="B8" s="14" t="n">
        <x:v>0</x:v>
      </x:c>
      <x:c r="E8" t="str">
        <x:v>studytime</x:v>
      </x:c>
      <x:c r="F8" t="str">
        <x:v>Coefficients!B8</x:v>
      </x:c>
    </x:row>
    <x:row r="9">
      <x:c r="A9" t="str">
        <x:v>sex_M</x:v>
      </x:c>
      <x:c r="B9" s="14" t="n">
        <x:v>0</x:v>
      </x:c>
      <x:c r="E9" t="str">
        <x:v>failures</x:v>
      </x:c>
      <x:c r="F9" t="str">
        <x:v>Coefficients!B9</x:v>
      </x:c>
    </x:row>
    <x:row r="10">
      <x:c r="A10" t="str">
        <x:v>address_U</x:v>
      </x:c>
      <x:c r="B10" s="14" t="n">
        <x:v>1</x:v>
      </x:c>
      <x:c r="E10" t="str">
        <x:v>absences</x:v>
      </x:c>
      <x:c r="F10" t="str">
        <x:v>Coefficients!B10</x:v>
      </x:c>
    </x:row>
    <x:row r="11">
      <x:c r="A11" t="str"/>
      <x:c r="B11" s="14" t="str"/>
      <x:c r="E11" t="str">
        <x:v>age</x:v>
      </x:c>
      <x:c r="F11" t="str">
        <x:v>Coefficients!B11</x:v>
      </x:c>
    </x:row>
    <x:row r="12">
      <x:c r="A12" t="str">
        <x:v>Linear predictor eta</x:v>
      </x:c>
      <x:c r="B12" s="14" t="n">
        <x:f>Coefficients!$B$2+Coefficients!$B$6*B2+Coefficients!$B$7*B3+Coefficients!$B$8*B4+Coefficients!$B$9*B5+Coefficients!$B$10*B6+Coefficients!$B$11*B7+Coefficients!$B$3*B8+Coefficients!$B$4*B9+Coefficients!$B$5*B10</x:f>
        <x:v>2.4647497899616697</x:v>
      </x:c>
    </x:row>
    <x:row r="13">
      <x:c r="A13" t="str">
        <x:v>Fitted expected count</x:v>
      </x:c>
      <x:c r="B13" s="14" t="n">
        <x:f>EXP(B12)</x:f>
        <x:v>11.760539178856286</x:v>
      </x:c>
    </x:row>
    <x:row r="14">
      <x:c r="A14" t="str">
        <x:v>Fitted variance</x:v>
      </x:c>
      <x:c r="B14" s="14" t="n">
        <x:f>B13+0.0000000100*B13^2</x:f>
        <x:v>11.760540561959104</x:v>
      </x:c>
    </x:row>
  </x:sheetData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7.75" hidden="0" customWidth="1"/>
    <x:col min="2" max="2" width="2.630000114440918" hidden="0" customWidth="1"/>
    <x:col min="3" max="3" width="2.630000114440918" hidden="0" customWidth="1"/>
    <x:col min="4" max="4" width="8.25" hidden="0" customWidth="1"/>
    <x:col min="5" max="5" width="6.130000114440918" hidden="0" customWidth="1"/>
    <x:col min="6" max="6" width="7.5" hidden="0" customWidth="1"/>
    <x:col min="7" max="7" width="3.25" hidden="0" customWidth="1"/>
    <x:col min="8" max="8" width="8.880000114440918" hidden="0" customWidth="1"/>
    <x:col min="9" max="9" width="5.5" hidden="0" customWidth="1"/>
    <x:col min="10" max="10" width="8.5" hidden="0" customWidth="1"/>
    <x:col min="11" max="11" width="10.25" hidden="0" customWidth="1"/>
  </x:cols>
  <x:sheetData>
    <x:row r="1">
      <x:c r="A1" s="6" t="str">
        <x:v>nb_count</x:v>
      </x:c>
      <x:c r="B1" s="6" t="str">
        <x:v>G1</x:v>
      </x:c>
      <x:c r="C1" s="6" t="str">
        <x:v>G2</x:v>
      </x:c>
      <x:c r="D1" s="6" t="str">
        <x:v>studytime</x:v>
      </x:c>
      <x:c r="E1" s="6" t="str">
        <x:v>failures</x:v>
      </x:c>
      <x:c r="F1" s="6" t="str">
        <x:v>absences</x:v>
      </x:c>
      <x:c r="G1" s="6" t="str">
        <x:v>age</x:v>
      </x:c>
      <x:c r="H1" s="6" t="str">
        <x:v>school_MS</x:v>
      </x:c>
      <x:c r="I1" s="6" t="str">
        <x:v>sex_M</x:v>
      </x:c>
      <x:c r="J1" s="6" t="str">
        <x:v>address_U</x:v>
      </x:c>
      <x:c r="K1" s="6" t="str">
        <x:v>eta</x:v>
      </x:c>
      <x:c r="L1" t="str">
        <x:v>fitted_count</x:v>
      </x:c>
      <x:c r="M1" t="str">
        <x:v>fitted_variance</x:v>
      </x:c>
      <x:c r="N1" t="str">
        <x:v>raw_residual</x:v>
      </x:c>
      <x:c r="O1" t="str">
        <x:v>pearson_residual</x:v>
      </x:c>
      <x:c r="P1" t="str">
        <x:v>squared_residual</x:v>
      </x:c>
    </x:row>
    <x:row r="2">
      <x:c r="A2" t="n">
        <x:v>11</x:v>
      </x:c>
      <x:c r="B2" t="n">
        <x:v>0</x:v>
      </x:c>
      <x:c r="C2" t="n">
        <x:v>11</x:v>
      </x:c>
      <x:c r="D2" t="n">
        <x:v>2</x:v>
      </x:c>
      <x:c r="E2" t="n">
        <x:v>0</x:v>
      </x:c>
      <x:c r="F2" t="n">
        <x:v>4</x:v>
      </x:c>
      <x:c r="G2" t="n">
        <x:v>18</x:v>
      </x:c>
      <x:c r="H2" t="n">
        <x:v>0</x:v>
      </x:c>
      <x:c r="I2" t="n">
        <x:v>0</x:v>
      </x:c>
      <x:c r="J2" t="n">
        <x:v>1</x:v>
      </x:c>
      <x:c r="K2" s="14" t="n">
        <x:f>Coefficients!$B$2+Coefficients!$B$6*B2+Coefficients!$B$7*C2+Coefficients!$B$8*D2+Coefficients!$B$9*E2+Coefficients!$B$10*F2+Coefficients!$B$11*G2+Coefficients!$B$3*H2+Coefficients!$B$4*I2+Coefficients!$B$5*J2</x:f>
        <x:v>2.4430475641381415</x:v>
      </x:c>
      <x:c r="L2" s="14" t="n">
        <x:f>EXP(K2)</x:f>
        <x:v>11.508058903259997</x:v>
      </x:c>
      <x:c r="M2" s="14" t="n">
        <x:f>L2+0.0000000100*L2^2</x:f>
        <x:v>11.508060227614195</x:v>
      </x:c>
      <x:c r="N2" s="14" t="n">
        <x:f>A2-L2</x:f>
        <x:v>-0.5080589032599967</x:v>
      </x:c>
      <x:c r="O2" s="14" t="n">
        <x:f>N2/SQRT(M2)</x:f>
        <x:v>-0.14976592160009436</x:v>
      </x:c>
      <x:c r="P2" s="14" t="n">
        <x:f>N2^2</x:f>
        <x:v>0.2581238491817507</x:v>
      </x:c>
    </x:row>
    <x:row r="3">
      <x:c r="A3" t="n">
        <x:v>11</x:v>
      </x:c>
      <x:c r="B3" t="n">
        <x:v>9</x:v>
      </x:c>
      <x:c r="C3" t="n">
        <x:v>11</x:v>
      </x:c>
      <x:c r="D3" t="n">
        <x:v>2</x:v>
      </x:c>
      <x:c r="E3" t="n">
        <x:v>0</x:v>
      </x:c>
      <x:c r="F3" t="n">
        <x:v>2</x:v>
      </x:c>
      <x:c r="G3" t="n">
        <x:v>17</x:v>
      </x:c>
      <x:c r="H3" t="n">
        <x:v>0</x:v>
      </x:c>
      <x:c r="I3" t="n">
        <x:v>0</x:v>
      </x:c>
      <x:c r="J3" t="n">
        <x:v>1</x:v>
      </x:c>
      <x:c r="K3" s="14" t="n">
        <x:f>Coefficients!$B$2+Coefficients!$B$6*B3+Coefficients!$B$7*C3+Coefficients!$B$8*D3+Coefficients!$B$9*E3+Coefficients!$B$10*F3+Coefficients!$B$11*G3+Coefficients!$B$3*H3+Coefficients!$B$4*I3+Coefficients!$B$5*J3</x:f>
        <x:v>2.424006565818334</x:v>
      </x:c>
      <x:c r="L3" s="14" t="n">
        <x:f>EXP(K3)</x:f>
        <x:v>11.291006973548996</x:v>
      </x:c>
      <x:c r="M3" s="14" t="n">
        <x:f>L3+0.0000000100*L3^2</x:f>
        <x:v>11.29100824841738</x:v>
      </x:c>
      <x:c r="N3" s="14" t="n">
        <x:f>A3-L3</x:f>
        <x:v>-0.2910069735489955</x:v>
      </x:c>
      <x:c r="O3" s="14" t="n">
        <x:f>N3/SQRT(M3)</x:f>
        <x:v>-0.08660381706898186</x:v>
      </x:c>
      <x:c r="P3" s="14" t="n">
        <x:f>N3^2</x:f>
        <x:v>0.08468505865414577</x:v>
      </x:c>
    </x:row>
    <x:row r="4">
      <x:c r="A4" t="n">
        <x:v>12</x:v>
      </x:c>
      <x:c r="B4" t="n">
        <x:v>12</x:v>
      </x:c>
      <x:c r="C4" t="n">
        <x:v>13</x:v>
      </x:c>
      <x:c r="D4" t="n">
        <x:v>2</x:v>
      </x:c>
      <x:c r="E4" t="n">
        <x:v>0</x:v>
      </x:c>
      <x:c r="F4" t="n">
        <x:v>6</x:v>
      </x:c>
      <x:c r="G4" t="n">
        <x:v>15</x:v>
      </x:c>
      <x:c r="H4" t="n">
        <x:v>0</x:v>
      </x:c>
      <x:c r="I4" t="n">
        <x:v>0</x:v>
      </x:c>
      <x:c r="J4" t="n">
        <x:v>1</x:v>
      </x:c>
      <x:c r="K4" s="14" t="n">
        <x:f>Coefficients!$B$2+Coefficients!$B$6*B4+Coefficients!$B$7*C4+Coefficients!$B$8*D4+Coefficients!$B$9*E4+Coefficients!$B$10*F4+Coefficients!$B$11*G4+Coefficients!$B$3*H4+Coefficients!$B$4*I4+Coefficients!$B$5*J4</x:f>
        <x:v>2.612727265148922</x:v>
      </x:c>
      <x:c r="L4" s="14" t="n">
        <x:f>EXP(K4)</x:f>
        <x:v>13.63618968998722</x:v>
      </x:c>
      <x:c r="M4" s="14" t="n">
        <x:f>L4+0.0000000100*L4^2</x:f>
        <x:v>13.636191549443911</x:v>
      </x:c>
      <x:c r="N4" s="14" t="n">
        <x:f>A4-L4</x:f>
        <x:v>-1.6361896899872193</x:v>
      </x:c>
      <x:c r="O4" s="14" t="n">
        <x:f>N4/SQRT(M4)</x:f>
        <x:v>-0.44308505843491214</x:v>
      </x:c>
      <x:c r="P4" s="14" t="n">
        <x:f>N4^2</x:f>
        <x:v>2.6771167016204727</x:v>
      </x:c>
    </x:row>
    <x:row r="5">
      <x:c r="A5" t="n">
        <x:v>14</x:v>
      </x:c>
      <x:c r="B5" t="n">
        <x:v>14</x:v>
      </x:c>
      <x:c r="C5" t="n">
        <x:v>14</x:v>
      </x:c>
      <x:c r="D5" t="n">
        <x:v>3</x:v>
      </x:c>
      <x:c r="E5" t="n">
        <x:v>0</x:v>
      </x:c>
      <x:c r="F5" t="n">
        <x:v>0</x:v>
      </x:c>
      <x:c r="G5" t="n">
        <x:v>15</x:v>
      </x:c>
      <x:c r="H5" t="n">
        <x:v>0</x:v>
      </x:c>
      <x:c r="I5" t="n">
        <x:v>0</x:v>
      </x:c>
      <x:c r="J5" t="n">
        <x:v>1</x:v>
      </x:c>
      <x:c r="K5" s="14" t="n">
        <x:f>Coefficients!$B$2+Coefficients!$B$6*B5+Coefficients!$B$7*C5+Coefficients!$B$8*D5+Coefficients!$B$9*E5+Coefficients!$B$10*F5+Coefficients!$B$11*G5+Coefficients!$B$3*H5+Coefficients!$B$4*I5+Coefficients!$B$5*J5</x:f>
        <x:v>2.6814960571689275</x:v>
      </x:c>
      <x:c r="L5" s="14" t="n">
        <x:f>EXP(K5)</x:f>
        <x:v>14.606929759491692</x:v>
      </x:c>
      <x:c r="M5" s="14" t="n">
        <x:f>L5+0.0000000100*L5^2</x:f>
        <x:v>14.606931893115663</x:v>
      </x:c>
      <x:c r="N5" s="14" t="n">
        <x:f>A5-L5</x:f>
        <x:v>-0.6069297594916918</x:v>
      </x:c>
      <x:c r="O5" s="14" t="n">
        <x:f>N5/SQRT(M5)</x:f>
        <x:v>-0.1588030833629803</x:v>
      </x:c>
      <x:c r="P5" s="14" t="n">
        <x:f>N5^2</x:f>
        <x:v>0.3683637329566429</x:v>
      </x:c>
    </x:row>
    <x:row r="6">
      <x:c r="A6" t="n">
        <x:v>13</x:v>
      </x:c>
      <x:c r="B6" t="n">
        <x:v>11</x:v>
      </x:c>
      <x:c r="C6" t="n">
        <x:v>13</x:v>
      </x:c>
      <x:c r="D6" t="n">
        <x:v>2</x:v>
      </x:c>
      <x:c r="E6" t="n">
        <x:v>0</x:v>
      </x:c>
      <x:c r="F6" t="n">
        <x:v>0</x:v>
      </x:c>
      <x:c r="G6" t="n">
        <x:v>16</x:v>
      </x:c>
      <x:c r="H6" t="n">
        <x:v>0</x:v>
      </x:c>
      <x:c r="I6" t="n">
        <x:v>0</x:v>
      </x:c>
      <x:c r="J6" t="n">
        <x:v>1</x:v>
      </x:c>
      <x:c r="K6" s="14" t="n">
        <x:f>Coefficients!$B$2+Coefficients!$B$6*B6+Coefficients!$B$7*C6+Coefficients!$B$8*D6+Coefficients!$B$9*E6+Coefficients!$B$10*F6+Coefficients!$B$11*G6+Coefficients!$B$3*H6+Coefficients!$B$4*I6+Coefficients!$B$5*J6</x:f>
        <x:v>2.593017638538618</x:v>
      </x:c>
      <x:c r="L6" s="14" t="n">
        <x:f>EXP(K6)</x:f>
        <x:v>13.370056788189727</x:v>
      </x:c>
      <x:c r="M6" s="14" t="n">
        <x:f>L6+0.0000000100*L6^2</x:f>
        <x:v>13.370058575773912</x:v>
      </x:c>
      <x:c r="N6" s="14" t="n">
        <x:f>A6-L6</x:f>
        <x:v>-0.37005678818972676</x:v>
      </x:c>
      <x:c r="O6" s="14" t="n">
        <x:f>N6/SQRT(M6)</x:f>
        <x:v>-0.10120494196784957</x:v>
      </x:c>
      <x:c r="P6" s="14" t="n">
        <x:f>N6^2</x:f>
        <x:v>0.1369420264852963</x:v>
      </x:c>
    </x:row>
    <x:row r="7">
      <x:c r="A7" t="n">
        <x:v>13</x:v>
      </x:c>
      <x:c r="B7" t="n">
        <x:v>12</x:v>
      </x:c>
      <x:c r="C7" t="n">
        <x:v>12</x:v>
      </x:c>
      <x:c r="D7" t="n">
        <x:v>2</x:v>
      </x:c>
      <x:c r="E7" t="n">
        <x:v>0</x:v>
      </x:c>
      <x:c r="F7" t="n">
        <x:v>6</x:v>
      </x:c>
      <x:c r="G7" t="n">
        <x:v>16</x:v>
      </x:c>
      <x:c r="H7" t="n">
        <x:v>0</x:v>
      </x:c>
      <x:c r="I7" t="n">
        <x:v>1</x:v>
      </x:c>
      <x:c r="J7" t="n">
        <x:v>1</x:v>
      </x:c>
      <x:c r="K7" s="14" t="n">
        <x:f>Coefficients!$B$2+Coefficients!$B$6*B7+Coefficients!$B$7*C7+Coefficients!$B$8*D7+Coefficients!$B$9*E7+Coefficients!$B$10*F7+Coefficients!$B$11*G7+Coefficients!$B$3*H7+Coefficients!$B$4*I7+Coefficients!$B$5*J7</x:f>
        <x:v>2.503628288726499</x:v>
      </x:c>
      <x:c r="L7" s="14" t="n">
        <x:f>EXP(K7)</x:f>
        <x:v>12.226775851365083</x:v>
      </x:c>
      <x:c r="M7" s="14" t="n">
        <x:f>L7+0.0000000100*L7^2</x:f>
        <x:v>12.22677734630556</x:v>
      </x:c>
      <x:c r="N7" s="14" t="n">
        <x:f>A7-L7</x:f>
        <x:v>0.7732241486349167</x:v>
      </x:c>
      <x:c r="O7" s="14" t="n">
        <x:f>N7/SQRT(M7)</x:f>
        <x:v>0.22113088663311659</x:v>
      </x:c>
      <x:c r="P7" s="14" t="n">
        <x:f>N7^2</x:f>
        <x:v>0.5978755840321918</x:v>
      </x:c>
    </x:row>
    <x:row r="8">
      <x:c r="A8" t="n">
        <x:v>13</x:v>
      </x:c>
      <x:c r="B8" t="n">
        <x:v>13</x:v>
      </x:c>
      <x:c r="C8" t="n">
        <x:v>12</x:v>
      </x:c>
      <x:c r="D8" t="n">
        <x:v>2</x:v>
      </x:c>
      <x:c r="E8" t="n">
        <x:v>0</x:v>
      </x:c>
      <x:c r="F8" t="n">
        <x:v>0</x:v>
      </x:c>
      <x:c r="G8" t="n">
        <x:v>16</x:v>
      </x:c>
      <x:c r="H8" t="n">
        <x:v>0</x:v>
      </x:c>
      <x:c r="I8" t="n">
        <x:v>1</x:v>
      </x:c>
      <x:c r="J8" t="n">
        <x:v>1</x:v>
      </x:c>
      <x:c r="K8" s="14" t="n">
        <x:f>Coefficients!$B$2+Coefficients!$B$6*B8+Coefficients!$B$7*C8+Coefficients!$B$8*D8+Coefficients!$B$9*E8+Coefficients!$B$10*F8+Coefficients!$B$11*G8+Coefficients!$B$3*H8+Coefficients!$B$4*I8+Coefficients!$B$5*J8</x:f>
        <x:v>2.4854868632902103</x:v>
      </x:c>
      <x:c r="L8" s="14" t="n">
        <x:f>EXP(K8)</x:f>
        <x:v>12.00696458230348</x:v>
      </x:c>
      <x:c r="M8" s="14" t="n">
        <x:f>L8+0.0000000100*L8^2</x:f>
        <x:v>12.006966023975465</x:v>
      </x:c>
      <x:c r="N8" s="14" t="n">
        <x:f>A8-L8</x:f>
        <x:v>0.9930354176965199</x:v>
      </x:c>
      <x:c r="O8" s="14" t="n">
        <x:f>N8/SQRT(M8)</x:f>
        <x:v>0.28658146437275367</x:v>
      </x:c>
      <x:c r="P8" s="14" t="n">
        <x:f>N8^2</x:f>
        <x:v>0.9861193407997018</x:v>
      </x:c>
    </x:row>
    <x:row r="9">
      <x:c r="A9" t="n">
        <x:v>13</x:v>
      </x:c>
      <x:c r="B9" t="n">
        <x:v>10</x:v>
      </x:c>
      <x:c r="C9" t="n">
        <x:v>13</x:v>
      </x:c>
      <x:c r="D9" t="n">
        <x:v>2</x:v>
      </x:c>
      <x:c r="E9" t="n">
        <x:v>0</x:v>
      </x:c>
      <x:c r="F9" t="n">
        <x:v>2</x:v>
      </x:c>
      <x:c r="G9" t="n">
        <x:v>17</x:v>
      </x:c>
      <x:c r="H9" t="n">
        <x:v>0</x:v>
      </x:c>
      <x:c r="I9" t="n">
        <x:v>0</x:v>
      </x:c>
      <x:c r="J9" t="n">
        <x:v>1</x:v>
      </x:c>
      <x:c r="K9" s="14" t="n">
        <x:f>Coefficients!$B$2+Coefficients!$B$6*B9+Coefficients!$B$7*C9+Coefficients!$B$8*D9+Coefficients!$B$9*E9+Coefficients!$B$10*F9+Coefficients!$B$11*G9+Coefficients!$B$3*H9+Coefficients!$B$4*I9+Coefficients!$B$5*J9</x:f>
        <x:v>2.594584167640353</x:v>
      </x:c>
      <x:c r="L9" s="14" t="n">
        <x:f>EXP(K9)</x:f>
        <x:v>13.391017784959447</x:v>
      </x:c>
      <x:c r="M9" s="14" t="n">
        <x:f>L9+0.0000000100*L9^2</x:f>
        <x:v>13.391019578153019</x:v>
      </x:c>
      <x:c r="N9" s="14" t="n">
        <x:f>A9-L9</x:f>
        <x:v>-0.3910177849594465</x:v>
      </x:c>
      <x:c r="O9" s="14" t="n">
        <x:f>N9/SQRT(M9)</x:f>
        <x:v>-0.10685373043799314</x:v>
      </x:c>
      <x:c r="P9" s="14" t="n">
        <x:f>N9^2</x:f>
        <x:v>0.15289490815459195</x:v>
      </x:c>
    </x:row>
    <x:row r="10">
      <x:c r="A10" t="n">
        <x:v>17</x:v>
      </x:c>
      <x:c r="B10" t="n">
        <x:v>15</x:v>
      </x:c>
      <x:c r="C10" t="n">
        <x:v>16</x:v>
      </x:c>
      <x:c r="D10" t="n">
        <x:v>2</x:v>
      </x:c>
      <x:c r="E10" t="n">
        <x:v>0</x:v>
      </x:c>
      <x:c r="F10" t="n">
        <x:v>0</x:v>
      </x:c>
      <x:c r="G10" t="n">
        <x:v>15</x:v>
      </x:c>
      <x:c r="H10" t="n">
        <x:v>0</x:v>
      </x:c>
      <x:c r="I10" t="n">
        <x:v>1</x:v>
      </x:c>
      <x:c r="J10" t="n">
        <x:v>1</x:v>
      </x:c>
      <x:c r="K10" s="14" t="n">
        <x:f>Coefficients!$B$2+Coefficients!$B$6*B10+Coefficients!$B$7*C10+Coefficients!$B$8*D10+Coefficients!$B$9*E10+Coefficients!$B$10*F10+Coefficients!$B$11*G10+Coefficients!$B$3*H10+Coefficients!$B$4*I10+Coefficients!$B$5*J10</x:f>
        <x:v>2.832578885412782</x:v>
      </x:c>
      <x:c r="L10" s="14" t="n">
        <x:f>EXP(K10)</x:f>
        <x:v>16.989217623909166</x:v>
      </x:c>
      <x:c r="M10" s="14" t="n">
        <x:f>L10+0.0000000100*L10^2</x:f>
        <x:v>16.98922051024432</x:v>
      </x:c>
      <x:c r="N10" s="14" t="n">
        <x:f>A10-L10</x:f>
        <x:v>0.010782376090833878</x:v>
      </x:c>
      <x:c r="O10" s="14" t="n">
        <x:f>N10/SQRT(M10)</x:f>
        <x:v>0.0026159398236268398</x:v>
      </x:c>
      <x:c r="P10" s="14" t="n">
        <x:f>N10^2</x:f>
        <x:v>0.00011625963416418608</x:v>
      </x:c>
    </x:row>
    <x:row r="11">
      <x:c r="A11" t="n">
        <x:v>13</x:v>
      </x:c>
      <x:c r="B11" t="n">
        <x:v>12</x:v>
      </x:c>
      <x:c r="C11" t="n">
        <x:v>12</x:v>
      </x:c>
      <x:c r="D11" t="n">
        <x:v>2</x:v>
      </x:c>
      <x:c r="E11" t="n">
        <x:v>0</x:v>
      </x:c>
      <x:c r="F11" t="n">
        <x:v>0</x:v>
      </x:c>
      <x:c r="G11" t="n">
        <x:v>15</x:v>
      </x:c>
      <x:c r="H11" t="n">
        <x:v>0</x:v>
      </x:c>
      <x:c r="I11" t="n">
        <x:v>1</x:v>
      </x:c>
      <x:c r="J11" t="n">
        <x:v>1</x:v>
      </x:c>
      <x:c r="K11" s="14" t="n">
        <x:f>Coefficients!$B$2+Coefficients!$B$6*B11+Coefficients!$B$7*C11+Coefficients!$B$8*D11+Coefficients!$B$9*E11+Coefficients!$B$10*F11+Coefficients!$B$11*G11+Coefficients!$B$3*H11+Coefficients!$B$4*I11+Coefficients!$B$5*J11</x:f>
        <x:v>2.4936079904210025</x:v>
      </x:c>
      <x:c r="L11" s="14" t="n">
        <x:f>EXP(K11)</x:f>
        <x:v>12.104871688055074</x:v>
      </x:c>
      <x:c r="M11" s="14" t="n">
        <x:f>L11+0.0000000100*L11^2</x:f>
        <x:v>12.104873153334259</x:v>
      </x:c>
      <x:c r="N11" s="14" t="n">
        <x:f>A11-L11</x:f>
        <x:v>0.8951283119449265</x:v>
      </x:c>
      <x:c r="O11" s="14" t="n">
        <x:f>N11/SQRT(M11)</x:f>
        <x:v>0.2572794935641579</x:v>
      </x:c>
      <x:c r="P11" s="14" t="n">
        <x:f>N11^2</x:f>
        <x:v>0.8012546948453736</x:v>
      </x:c>
    </x:row>
    <x:row r="12">
      <x:c r="A12" t="n">
        <x:v>14</x:v>
      </x:c>
      <x:c r="B12" t="n">
        <x:v>14</x:v>
      </x:c>
      <x:c r="C12" t="n">
        <x:v>14</x:v>
      </x:c>
      <x:c r="D12" t="n">
        <x:v>2</x:v>
      </x:c>
      <x:c r="E12" t="n">
        <x:v>0</x:v>
      </x:c>
      <x:c r="F12" t="n">
        <x:v>2</x:v>
      </x:c>
      <x:c r="G12" t="n">
        <x:v>15</x:v>
      </x:c>
      <x:c r="H12" t="n">
        <x:v>0</x:v>
      </x:c>
      <x:c r="I12" t="n">
        <x:v>0</x:v>
      </x:c>
      <x:c r="J12" t="n">
        <x:v>1</x:v>
      </x:c>
      <x:c r="K12" s="14" t="n">
        <x:f>Coefficients!$B$2+Coefficients!$B$6*B12+Coefficients!$B$7*C12+Coefficients!$B$8*D12+Coefficients!$B$9*E12+Coefficients!$B$10*F12+Coefficients!$B$11*G12+Coefficients!$B$3*H12+Coefficients!$B$4*I12+Coefficients!$B$5*J12</x:f>
        <x:v>2.684101525225523</x:v>
      </x:c>
      <x:c r="L12" s="14" t="n">
        <x:f>EXP(K12)</x:f>
        <x:v>14.645037270779053</x:v>
      </x:c>
      <x:c r="M12" s="14" t="n">
        <x:f>L12+0.0000000100*L12^2</x:f>
        <x:v>14.645039415550219</x:v>
      </x:c>
      <x:c r="N12" s="14" t="n">
        <x:f>A12-L12</x:f>
        <x:v>-0.6450372707790528</x:v>
      </x:c>
      <x:c r="O12" s="14" t="n">
        <x:f>N12/SQRT(M12)</x:f>
        <x:v>-0.1685541837598906</x:v>
      </x:c>
      <x:c r="P12" s="14" t="n">
        <x:f>N12^2</x:f>
        <x:v>0.4160730806940891</x:v>
      </x:c>
    </x:row>
    <x:row r="13">
      <x:c r="A13" t="n">
        <x:v>13</x:v>
      </x:c>
      <x:c r="B13" t="n">
        <x:v>10</x:v>
      </x:c>
      <x:c r="C13" t="n">
        <x:v>12</x:v>
      </x:c>
      <x:c r="D13" t="n">
        <x:v>3</x:v>
      </x:c>
      <x:c r="E13" t="n">
        <x:v>0</x:v>
      </x:c>
      <x:c r="F13" t="n">
        <x:v>0</x:v>
      </x:c>
      <x:c r="G13" t="n">
        <x:v>15</x:v>
      </x:c>
      <x:c r="H13" t="n">
        <x:v>0</x:v>
      </x:c>
      <x:c r="I13" t="n">
        <x:v>0</x:v>
      </x:c>
      <x:c r="J13" t="n">
        <x:v>1</x:v>
      </x:c>
      <x:c r="K13" s="14" t="n">
        <x:f>Coefficients!$B$2+Coefficients!$B$6*B13+Coefficients!$B$7*C13+Coefficients!$B$8*D13+Coefficients!$B$9*E13+Coefficients!$B$10*F13+Coefficients!$B$11*G13+Coefficients!$B$3*H13+Coefficients!$B$4*I13+Coefficients!$B$5*J13</x:f>
        <x:v>2.517471381303685</x:v>
      </x:c>
      <x:c r="L13" s="14" t="n">
        <x:f>EXP(K13)</x:f>
        <x:v>12.397209181895635</x:v>
      </x:c>
      <x:c r="M13" s="14" t="n">
        <x:f>L13+0.0000000100*L13^2</x:f>
        <x:v>12.39721071880359</x:v>
      </x:c>
      <x:c r="N13" s="14" t="n">
        <x:f>A13-L13</x:f>
        <x:v>0.6027908181043653</x:v>
      </x:c>
      <x:c r="O13" s="14" t="n">
        <x:f>N13/SQRT(M13)</x:f>
        <x:v>0.17120034551866023</x:v>
      </x:c>
      <x:c r="P13" s="14" t="n">
        <x:f>N13^2</x:f>
        <x:v>0.36335677039093</x:v>
      </x:c>
    </x:row>
    <x:row r="14">
      <x:c r="A14" t="n">
        <x:v>12</x:v>
      </x:c>
      <x:c r="B14" t="n">
        <x:v>12</x:v>
      </x:c>
      <x:c r="C14" t="n">
        <x:v>13</x:v>
      </x:c>
      <x:c r="D14" t="n">
        <x:v>1</x:v>
      </x:c>
      <x:c r="E14" t="n">
        <x:v>0</x:v>
      </x:c>
      <x:c r="F14" t="n">
        <x:v>0</x:v>
      </x:c>
      <x:c r="G14" t="n">
        <x:v>15</x:v>
      </x:c>
      <x:c r="H14" t="n">
        <x:v>0</x:v>
      </x:c>
      <x:c r="I14" t="n">
        <x:v>1</x:v>
      </x:c>
      <x:c r="J14" t="n">
        <x:v>1</x:v>
      </x:c>
      <x:c r="K14" s="14" t="n">
        <x:f>Coefficients!$B$2+Coefficients!$B$6*B14+Coefficients!$B$7*C14+Coefficients!$B$8*D14+Coefficients!$B$9*E14+Coefficients!$B$10*F14+Coefficients!$B$11*G14+Coefficients!$B$3*H14+Coefficients!$B$4*I14+Coefficients!$B$5*J14</x:f>
        <x:v>2.577275374786728</x:v>
      </x:c>
      <x:c r="L14" s="14" t="n">
        <x:f>EXP(K14)</x:f>
        <x:v>13.161229844849492</x:v>
      </x:c>
      <x:c r="M14" s="14" t="n">
        <x:f>L14+0.0000000100*L14^2</x:f>
        <x:v>13.161231577029202</x:v>
      </x:c>
      <x:c r="N14" s="14" t="n">
        <x:f>A14-L14</x:f>
        <x:v>-1.1612298448494922</x:v>
      </x:c>
      <x:c r="O14" s="14" t="n">
        <x:f>N14/SQRT(M14)</x:f>
        <x:v>-0.3200883912639702</x:v>
      </x:c>
      <x:c r="P14" s="14" t="n">
        <x:f>N14^2</x:f>
        <x:v>1.3484547525691757</x:v>
      </x:c>
    </x:row>
    <x:row r="15">
      <x:c r="A15" t="n">
        <x:v>13</x:v>
      </x:c>
      <x:c r="B15" t="n">
        <x:v>12</x:v>
      </x:c>
      <x:c r="C15" t="n">
        <x:v>12</x:v>
      </x:c>
      <x:c r="D15" t="n">
        <x:v>2</x:v>
      </x:c>
      <x:c r="E15" t="n">
        <x:v>0</x:v>
      </x:c>
      <x:c r="F15" t="n">
        <x:v>0</x:v>
      </x:c>
      <x:c r="G15" t="n">
        <x:v>15</x:v>
      </x:c>
      <x:c r="H15" t="n">
        <x:v>0</x:v>
      </x:c>
      <x:c r="I15" t="n">
        <x:v>1</x:v>
      </x:c>
      <x:c r="J15" t="n">
        <x:v>1</x:v>
      </x:c>
      <x:c r="K15" s="14" t="n">
        <x:f>Coefficients!$B$2+Coefficients!$B$6*B15+Coefficients!$B$7*C15+Coefficients!$B$8*D15+Coefficients!$B$9*E15+Coefficients!$B$10*F15+Coefficients!$B$11*G15+Coefficients!$B$3*H15+Coefficients!$B$4*I15+Coefficients!$B$5*J15</x:f>
        <x:v>2.4936079904210025</x:v>
      </x:c>
      <x:c r="L15" s="14" t="n">
        <x:f>EXP(K15)</x:f>
        <x:v>12.104871688055074</x:v>
      </x:c>
      <x:c r="M15" s="14" t="n">
        <x:f>L15+0.0000000100*L15^2</x:f>
        <x:v>12.104873153334259</x:v>
      </x:c>
      <x:c r="N15" s="14" t="n">
        <x:f>A15-L15</x:f>
        <x:v>0.8951283119449265</x:v>
      </x:c>
      <x:c r="O15" s="14" t="n">
        <x:f>N15/SQRT(M15)</x:f>
        <x:v>0.2572794935641579</x:v>
      </x:c>
      <x:c r="P15" s="14" t="n">
        <x:f>N15^2</x:f>
        <x:v>0.8012546948453736</x:v>
      </x:c>
    </x:row>
    <x:row r="16">
      <x:c r="A16" t="n">
        <x:v>15</x:v>
      </x:c>
      <x:c r="B16" t="n">
        <x:v>14</x:v>
      </x:c>
      <x:c r="C16" t="n">
        <x:v>14</x:v>
      </x:c>
      <x:c r="D16" t="n">
        <x:v>3</x:v>
      </x:c>
      <x:c r="E16" t="n">
        <x:v>0</x:v>
      </x:c>
      <x:c r="F16" t="n">
        <x:v>0</x:v>
      </x:c>
      <x:c r="G16" t="n">
        <x:v>15</x:v>
      </x:c>
      <x:c r="H16" t="n">
        <x:v>0</x:v>
      </x:c>
      <x:c r="I16" t="n">
        <x:v>1</x:v>
      </x:c>
      <x:c r="J16" t="n">
        <x:v>1</x:v>
      </x:c>
      <x:c r="K16" s="14" t="n">
        <x:f>Coefficients!$B$2+Coefficients!$B$6*B16+Coefficients!$B$7*C16+Coefficients!$B$8*D16+Coefficients!$B$9*E16+Coefficients!$B$10*F16+Coefficients!$B$11*G16+Coefficients!$B$3*H16+Coefficients!$B$4*I16+Coefficients!$B$5*J16</x:f>
        <x:v>2.664714854462177</x:v>
      </x:c>
      <x:c r="L16" s="14" t="n">
        <x:f>EXP(K16)</x:f>
        <x:v>14.36385317335499</x:v>
      </x:c>
      <x:c r="M16" s="14" t="n">
        <x:f>L16+0.0000000100*L16^2</x:f>
        <x:v>14.36385523655777</x:v>
      </x:c>
      <x:c r="N16" s="14" t="n">
        <x:f>A16-L16</x:f>
        <x:v>0.6361468266450103</x:v>
      </x:c>
      <x:c r="O16" s="14" t="n">
        <x:f>N16/SQRT(M16)</x:f>
        <x:v>0.16785019700977416</x:v>
      </x:c>
      <x:c r="P16" s="14" t="n">
        <x:f>N16^2</x:f>
        <x:v>0.4046827850505168</x:v>
      </x:c>
    </x:row>
    <x:row r="17">
      <x:c r="A17" t="n">
        <x:v>17</x:v>
      </x:c>
      <x:c r="B17" t="n">
        <x:v>17</x:v>
      </x:c>
      <x:c r="C17" t="n">
        <x:v>17</x:v>
      </x:c>
      <x:c r="D17" t="n">
        <x:v>1</x:v>
      </x:c>
      <x:c r="E17" t="n">
        <x:v>0</x:v>
      </x:c>
      <x:c r="F17" t="n">
        <x:v>6</x:v>
      </x:c>
      <x:c r="G17" t="n">
        <x:v>16</x:v>
      </x:c>
      <x:c r="H17" t="n">
        <x:v>0</x:v>
      </x:c>
      <x:c r="I17" t="n">
        <x:v>0</x:v>
      </x:c>
      <x:c r="J17" t="n">
        <x:v>1</x:v>
      </x:c>
      <x:c r="K17" s="14" t="n">
        <x:f>Coefficients!$B$2+Coefficients!$B$6*B17+Coefficients!$B$7*C17+Coefficients!$B$8*D17+Coefficients!$B$9*E17+Coefficients!$B$10*F17+Coefficients!$B$11*G17+Coefficients!$B$3*H17+Coefficients!$B$4*I17+Coefficients!$B$5*J17</x:f>
        <x:v>2.9386791534862367</x:v>
      </x:c>
      <x:c r="L17" s="14" t="n">
        <x:f>EXP(K17)</x:f>
        <x:v>18.890877875964698</x:v>
      </x:c>
      <x:c r="M17" s="14" t="n">
        <x:f>L17+0.0000000100*L17^2</x:f>
        <x:v>18.890881444617367</x:v>
      </x:c>
      <x:c r="N17" s="14" t="n">
        <x:f>A17-L17</x:f>
        <x:v>-1.8908778759646978</x:v>
      </x:c>
      <x:c r="O17" s="14" t="n">
        <x:f>N17/SQRT(M17)</x:f>
        <x:v>-0.43504819308533915</x:v>
      </x:c>
      <x:c r="P17" s="14" t="n">
        <x:f>N17^2</x:f>
        <x:v>3.575419141812767</x:v>
      </x:c>
    </x:row>
    <x:row r="18">
      <x:c r="A18" t="n">
        <x:v>14</x:v>
      </x:c>
      <x:c r="B18" t="n">
        <x:v>13</x:v>
      </x:c>
      <x:c r="C18" t="n">
        <x:v>13</x:v>
      </x:c>
      <x:c r="D18" t="n">
        <x:v>3</x:v>
      </x:c>
      <x:c r="E18" t="n">
        <x:v>0</x:v>
      </x:c>
      <x:c r="F18" t="n">
        <x:v>10</x:v>
      </x:c>
      <x:c r="G18" t="n">
        <x:v>16</x:v>
      </x:c>
      <x:c r="H18" t="n">
        <x:v>0</x:v>
      </x:c>
      <x:c r="I18" t="n">
        <x:v>0</x:v>
      </x:c>
      <x:c r="J18" t="n">
        <x:v>1</x:v>
      </x:c>
      <x:c r="K18" s="14" t="n">
        <x:f>Coefficients!$B$2+Coefficients!$B$6*B18+Coefficients!$B$7*C18+Coefficients!$B$8*D18+Coefficients!$B$9*E18+Coefficients!$B$10*F18+Coefficients!$B$11*G18+Coefficients!$B$3*H18+Coefficients!$B$4*I18+Coefficients!$B$5*J18</x:f>
        <x:v>2.617957786745564</x:v>
      </x:c>
      <x:c r="L18" s="14" t="n">
        <x:f>EXP(K18)</x:f>
        <x:v>13.707700932169159</x:v>
      </x:c>
      <x:c r="M18" s="14" t="n">
        <x:f>L18+0.0000000100*L18^2</x:f>
        <x:v>13.707702811179807</x:v>
      </x:c>
      <x:c r="N18" s="14" t="n">
        <x:f>A18-L18</x:f>
        <x:v>0.29229906783084125</x:v>
      </x:c>
      <x:c r="O18" s="14" t="n">
        <x:f>N18/SQRT(M18)</x:f>
        <x:v>0.07894871947418897</x:v>
      </x:c>
      <x:c r="P18" s="14" t="n">
        <x:f>N18^2</x:f>
        <x:v>0.08543874505477873</x:v>
      </x:c>
    </x:row>
    <x:row r="19">
      <x:c r="A19" t="n">
        <x:v>14</x:v>
      </x:c>
      <x:c r="B19" t="n">
        <x:v>13</x:v>
      </x:c>
      <x:c r="C19" t="n">
        <x:v>14</x:v>
      </x:c>
      <x:c r="D19" t="n">
        <x:v>2</x:v>
      </x:c>
      <x:c r="E19" t="n">
        <x:v>0</x:v>
      </x:c>
      <x:c r="F19" t="n">
        <x:v>2</x:v>
      </x:c>
      <x:c r="G19" t="n">
        <x:v>16</x:v>
      </x:c>
      <x:c r="H19" t="n">
        <x:v>0</x:v>
      </x:c>
      <x:c r="I19" t="n">
        <x:v>0</x:v>
      </x:c>
      <x:c r="J19" t="n">
        <x:v>1</x:v>
      </x:c>
      <x:c r="K19" s="14" t="n">
        <x:f>Coefficients!$B$2+Coefficients!$B$6*B19+Coefficients!$B$7*C19+Coefficients!$B$8*D19+Coefficients!$B$9*E19+Coefficients!$B$10*F19+Coefficients!$B$11*G19+Coefficients!$B$3*H19+Coefficients!$B$4*I19+Coefficients!$B$5*J19</x:f>
        <x:v>2.680349015399249</x:v>
      </x:c>
      <x:c r="L19" s="14" t="n">
        <x:f>EXP(K19)</x:f>
        <x:v>14.590184606461753</x:v>
      </x:c>
      <x:c r="M19" s="14" t="n">
        <x:f>L19+0.0000000100*L19^2</x:f>
        <x:v>14.590186735196621</x:v>
      </x:c>
      <x:c r="N19" s="14" t="n">
        <x:f>A19-L19</x:f>
        <x:v>-0.5901846064617526</x:v>
      </x:c>
      <x:c r="O19" s="14" t="n">
        <x:f>N19/SQRT(M19)</x:f>
        <x:v>-0.15451030600030644</x:v>
      </x:c>
      <x:c r="P19" s="14" t="n">
        <x:f>N19^2</x:f>
        <x:v>0.3483178697044138</x:v>
      </x:c>
    </x:row>
    <x:row r="20">
      <x:c r="A20" t="n">
        <x:v>7</x:v>
      </x:c>
      <x:c r="B20" t="n">
        <x:v>8</x:v>
      </x:c>
      <x:c r="C20" t="n">
        <x:v>8</x:v>
      </x:c>
      <x:c r="D20" t="n">
        <x:v>1</x:v>
      </x:c>
      <x:c r="E20" t="n">
        <x:v>3</x:v>
      </x:c>
      <x:c r="F20" t="n">
        <x:v>2</x:v>
      </x:c>
      <x:c r="G20" t="n">
        <x:v>17</x:v>
      </x:c>
      <x:c r="H20" t="n">
        <x:v>0</x:v>
      </x:c>
      <x:c r="I20" t="n">
        <x:v>1</x:v>
      </x:c>
      <x:c r="J20" t="n">
        <x:v>1</x:v>
      </x:c>
      <x:c r="K20" s="14" t="n">
        <x:f>Coefficients!$B$2+Coefficients!$B$6*B20+Coefficients!$B$7*C20+Coefficients!$B$8*D20+Coefficients!$B$9*E20+Coefficients!$B$10*F20+Coefficients!$B$11*G20+Coefficients!$B$3*H20+Coefficients!$B$4*I20+Coefficients!$B$5*J20</x:f>
        <x:v>2.025775401053807</x:v>
      </x:c>
      <x:c r="L20" s="14" t="n">
        <x:f>EXP(K20)</x:f>
        <x:v>7.581987747192072</x:v>
      </x:c>
      <x:c r="M20" s="14" t="n">
        <x:f>L20+0.0000000100*L20^2</x:f>
        <x:v>7.5819883220574535</x:v>
      </x:c>
      <x:c r="N20" s="14" t="n">
        <x:f>A20-L20</x:f>
        <x:v>-0.5819877471920716</x:v>
      </x:c>
      <x:c r="O20" s="14" t="n">
        <x:f>N20/SQRT(M20)</x:f>
        <x:v>-0.21135974961556386</x:v>
      </x:c>
      <x:c r="P20" s="14" t="n">
        <x:f>N20^2</x:f>
        <x:v>0.3387097378817026</x:v>
      </x:c>
    </x:row>
    <x:row r="21">
      <x:c r="A21" t="n">
        <x:v>12</x:v>
      </x:c>
      <x:c r="B21" t="n">
        <x:v>12</x:v>
      </x:c>
      <x:c r="C21" t="n">
        <x:v>12</x:v>
      </x:c>
      <x:c r="D21" t="n">
        <x:v>1</x:v>
      </x:c>
      <x:c r="E21" t="n">
        <x:v>0</x:v>
      </x:c>
      <x:c r="F21" t="n">
        <x:v>6</x:v>
      </x:c>
      <x:c r="G21" t="n">
        <x:v>16</x:v>
      </x:c>
      <x:c r="H21" t="n">
        <x:v>0</x:v>
      </x:c>
      <x:c r="I21" t="n">
        <x:v>1</x:v>
      </x:c>
      <x:c r="J21" t="n">
        <x:v>1</x:v>
      </x:c>
      <x:c r="K21" s="14" t="n">
        <x:f>Coefficients!$B$2+Coefficients!$B$6*B21+Coefficients!$B$7*C21+Coefficients!$B$8*D21+Coefficients!$B$9*E21+Coefficients!$B$10*F21+Coefficients!$B$11*G21+Coefficients!$B$3*H21+Coefficients!$B$4*I21+Coefficients!$B$5*J21</x:f>
        <x:v>2.5009147178550855</x:v>
      </x:c>
      <x:c r="L21" s="14" t="n">
        <x:f>EXP(K21)</x:f>
        <x:v>12.193642603602813</x:v>
      </x:c>
      <x:c r="M21" s="14" t="n">
        <x:f>L21+0.0000000100*L21^2</x:f>
        <x:v>12.193644090452013</x:v>
      </x:c>
      <x:c r="N21" s="14" t="n">
        <x:f>A21-L21</x:f>
        <x:v>-0.1936426036028127</x:v>
      </x:c>
      <x:c r="O21" s="14" t="n">
        <x:f>N21/SQRT(M21)</x:f>
        <x:v>-0.055454163168862404</x:v>
      </x:c>
      <x:c r="P21" s="14" t="n">
        <x:f>N21^2</x:f>
        <x:v>0.037497457930076056</x:v>
      </x:c>
    </x:row>
    <x:row r="22">
      <x:c r="A22" t="n">
        <x:v>14</x:v>
      </x:c>
      <x:c r="B22" t="n">
        <x:v>12</x:v>
      </x:c>
      <x:c r="C22" t="n">
        <x:v>13</x:v>
      </x:c>
      <x:c r="D22" t="n">
        <x:v>2</x:v>
      </x:c>
      <x:c r="E22" t="n">
        <x:v>0</x:v>
      </x:c>
      <x:c r="F22" t="n">
        <x:v>0</x:v>
      </x:c>
      <x:c r="G22" t="n">
        <x:v>15</x:v>
      </x:c>
      <x:c r="H22" t="n">
        <x:v>0</x:v>
      </x:c>
      <x:c r="I22" t="n">
        <x:v>1</x:v>
      </x:c>
      <x:c r="J22" t="n">
        <x:v>1</x:v>
      </x:c>
      <x:c r="K22" s="14" t="n">
        <x:f>Coefficients!$B$2+Coefficients!$B$6*B22+Coefficients!$B$7*C22+Coefficients!$B$8*D22+Coefficients!$B$9*E22+Coefficients!$B$10*F22+Coefficients!$B$11*G22+Coefficients!$B$3*H22+Coefficients!$B$4*I22+Coefficients!$B$5*J22</x:f>
        <x:v>2.5799889456581417</x:v>
      </x:c>
      <x:c r="L22" s="14" t="n">
        <x:f>EXP(K22)</x:f>
        <x:v>13.196992274787922</x:v>
      </x:c>
      <x:c r="M22" s="14" t="n">
        <x:f>L22+0.0000000100*L22^2</x:f>
        <x:v>13.196994016393973</x:v>
      </x:c>
      <x:c r="N22" s="14" t="n">
        <x:f>A22-L22</x:f>
        <x:v>0.803007725212078</x:v>
      </x:c>
      <x:c r="O22" s="14" t="n">
        <x:f>N22/SQRT(M22)</x:f>
        <x:v>0.2210457725150251</x:v>
      </x:c>
      <x:c r="P22" s="14" t="n">
        <x:f>N22^2</x:f>
        <x:v>0.6448214067502761</x:v>
      </x:c>
    </x:row>
    <x:row r="23">
      <x:c r="A23" t="n">
        <x:v>12</x:v>
      </x:c>
      <x:c r="B23" t="n">
        <x:v>11</x:v>
      </x:c>
      <x:c r="C23" t="n">
        <x:v>12</x:v>
      </x:c>
      <x:c r="D23" t="n">
        <x:v>1</x:v>
      </x:c>
      <x:c r="E23" t="n">
        <x:v>0</x:v>
      </x:c>
      <x:c r="F23" t="n">
        <x:v>0</x:v>
      </x:c>
      <x:c r="G23" t="n">
        <x:v>15</x:v>
      </x:c>
      <x:c r="H23" t="n">
        <x:v>0</x:v>
      </x:c>
      <x:c r="I23" t="n">
        <x:v>1</x:v>
      </x:c>
      <x:c r="J23" t="n">
        <x:v>1</x:v>
      </x:c>
      <x:c r="K23" s="14" t="n">
        <x:f>Coefficients!$B$2+Coefficients!$B$6*B23+Coefficients!$B$7*C23+Coefficients!$B$8*D23+Coefficients!$B$9*E23+Coefficients!$B$10*F23+Coefficients!$B$11*G23+Coefficients!$B$3*H23+Coefficients!$B$4*I23+Coefficients!$B$5*J23</x:f>
        <x:v>2.493078728201848</x:v>
      </x:c>
      <x:c r="L23" s="14" t="n">
        <x:f>EXP(K23)</x:f>
        <x:v>12.098466731903036</x:v>
      </x:c>
      <x:c r="M23" s="14" t="n">
        <x:f>L23+0.0000000100*L23^2</x:f>
        <x:v>12.098468195632009</x:v>
      </x:c>
      <x:c r="N23" s="14" t="n">
        <x:f>A23-L23</x:f>
        <x:v>-0.09846673190303612</x:v>
      </x:c>
      <x:c r="O23" s="14" t="n">
        <x:f>N23/SQRT(M23)</x:f>
        <x:v>-0.028308987092952768</x:v>
      </x:c>
      <x:c r="P23" s="14" t="n">
        <x:f>N23^2</x:f>
        <x:v>0.009695697291664392</x:v>
      </x:c>
    </x:row>
    <x:row r="24">
      <x:c r="A24" t="n">
        <x:v>14</x:v>
      </x:c>
      <x:c r="B24" t="n">
        <x:v>12</x:v>
      </x:c>
      <x:c r="C24" t="n">
        <x:v>13</x:v>
      </x:c>
      <x:c r="D24" t="n">
        <x:v>2</x:v>
      </x:c>
      <x:c r="E24" t="n">
        <x:v>0</x:v>
      </x:c>
      <x:c r="F24" t="n">
        <x:v>0</x:v>
      </x:c>
      <x:c r="G24" t="n">
        <x:v>16</x:v>
      </x:c>
      <x:c r="H24" t="n">
        <x:v>0</x:v>
      </x:c>
      <x:c r="I24" t="n">
        <x:v>1</x:v>
      </x:c>
      <x:c r="J24" t="n">
        <x:v>1</x:v>
      </x:c>
      <x:c r="K24" s="14" t="n">
        <x:f>Coefficients!$B$2+Coefficients!$B$6*B24+Coefficients!$B$7*C24+Coefficients!$B$8*D24+Coefficients!$B$9*E24+Coefficients!$B$10*F24+Coefficients!$B$11*G24+Coefficients!$B$3*H24+Coefficients!$B$4*I24+Coefficients!$B$5*J24</x:f>
        <x:v>2.5740521271796086</x:v>
      </x:c>
      <x:c r="L24" s="14" t="n">
        <x:f>EXP(K24)</x:f>
        <x:v>13.118876236996691</x:v>
      </x:c>
      <x:c r="M24" s="14" t="n">
        <x:f>L24+0.0000000100*L24^2</x:f>
        <x:v>13.118877958045829</x:v>
      </x:c>
      <x:c r="N24" s="14" t="n">
        <x:f>A24-L24</x:f>
        <x:v>0.8811237630033091</x:v>
      </x:c>
      <x:c r="O24" s="14" t="n">
        <x:f>N24/SQRT(M24)</x:f>
        <x:v>0.2432700071523757</x:v>
      </x:c>
      <x:c r="P24" s="14" t="n">
        <x:f>N24^2</x:f>
        <x:v>0.7763790857291116</x:v>
      </x:c>
    </x:row>
    <x:row r="25">
      <x:c r="A25" t="n">
        <x:v>10</x:v>
      </x:c>
      <x:c r="B25" t="n">
        <x:v>10</x:v>
      </x:c>
      <x:c r="C25" t="n">
        <x:v>10</x:v>
      </x:c>
      <x:c r="D25" t="n">
        <x:v>2</x:v>
      </x:c>
      <x:c r="E25" t="n">
        <x:v>0</x:v>
      </x:c>
      <x:c r="F25" t="n">
        <x:v>2</x:v>
      </x:c>
      <x:c r="G25" t="n">
        <x:v>16</x:v>
      </x:c>
      <x:c r="H25" t="n">
        <x:v>0</x:v>
      </x:c>
      <x:c r="I25" t="n">
        <x:v>1</x:v>
      </x:c>
      <x:c r="J25" t="n">
        <x:v>1</x:v>
      </x:c>
      <x:c r="K25" s="14" t="n">
        <x:f>Coefficients!$B$2+Coefficients!$B$6*B25+Coefficients!$B$7*C25+Coefficients!$B$8*D25+Coefficients!$B$9*E25+Coefficients!$B$10*F25+Coefficients!$B$11*G25+Coefficients!$B$3*H25+Coefficients!$B$4*I25+Coefficients!$B$5*J25</x:f>
        <x:v>2.3245969177007186</x:v>
      </x:c>
      <x:c r="L25" s="14" t="n">
        <x:f>EXP(K25)</x:f>
        <x:v>10.222558722748051</x:v>
      </x:c>
      <x:c r="M25" s="14" t="n">
        <x:f>L25+0.0000000100*L25^2</x:f>
        <x:v>10.222559767755119</x:v>
      </x:c>
      <x:c r="N25" s="14" t="n">
        <x:f>A25-L25</x:f>
        <x:v>-0.222558722748051</x:v>
      </x:c>
      <x:c r="O25" s="14" t="n">
        <x:f>N25/SQRT(M25)</x:f>
        <x:v>-0.0696089032407415</x:v>
      </x:c>
      <x:c r="P25" s="14" t="n">
        <x:f>N25^2</x:f>
        <x:v>0.049532385071243835</x:v>
      </x:c>
    </x:row>
    <x:row r="26">
      <x:c r="A26" t="n">
        <x:v>10</x:v>
      </x:c>
      <x:c r="B26" t="n">
        <x:v>10</x:v>
      </x:c>
      <x:c r="C26" t="n">
        <x:v>11</x:v>
      </x:c>
      <x:c r="D26" t="n">
        <x:v>3</x:v>
      </x:c>
      <x:c r="E26" t="n">
        <x:v>0</x:v>
      </x:c>
      <x:c r="F26" t="n">
        <x:v>2</x:v>
      </x:c>
      <x:c r="G26" t="n">
        <x:v>15</x:v>
      </x:c>
      <x:c r="H26" t="n">
        <x:v>0</x:v>
      </x:c>
      <x:c r="I26" t="n">
        <x:v>0</x:v>
      </x:c>
      <x:c r="J26" t="n">
        <x:v>0</x:v>
      </x:c>
      <x:c r="K26" s="14" t="n">
        <x:f>Coefficients!$B$2+Coefficients!$B$6*B26+Coefficients!$B$7*C26+Coefficients!$B$8*D26+Coefficients!$B$9*E26+Coefficients!$B$10*F26+Coefficients!$B$11*G26+Coefficients!$B$3*H26+Coefficients!$B$4*I26+Coefficients!$B$5*J26</x:f>
        <x:v>2.4280154675131853</x:v>
      </x:c>
      <x:c r="L26" s="14" t="n">
        <x:f>EXP(K26)</x:f>
        <x:v>11.33636236244625</x:v>
      </x:c>
      <x:c r="M26" s="14" t="n">
        <x:f>L26+0.0000000100*L26^2</x:f>
        <x:v>11.336363647577366</x:v>
      </x:c>
      <x:c r="N26" s="14" t="n">
        <x:f>A26-L26</x:f>
        <x:v>-1.3363623624462502</x:v>
      </x:c>
      <x:c r="O26" s="14" t="n">
        <x:f>N26/SQRT(M26)</x:f>
        <x:v>-0.39690571399970387</x:v>
      </x:c>
      <x:c r="P26" s="14" t="n">
        <x:f>N26^2</x:f>
        <x:v>1.785864363762923</x:v>
      </x:c>
    </x:row>
    <x:row r="27">
      <x:c r="A27" t="n">
        <x:v>12</x:v>
      </x:c>
      <x:c r="B27" t="n">
        <x:v>10</x:v>
      </x:c>
      <x:c r="C27" t="n">
        <x:v>11</x:v>
      </x:c>
      <x:c r="D27" t="n">
        <x:v>1</x:v>
      </x:c>
      <x:c r="E27" t="n">
        <x:v>0</x:v>
      </x:c>
      <x:c r="F27" t="n">
        <x:v>6</x:v>
      </x:c>
      <x:c r="G27" t="n">
        <x:v>16</x:v>
      </x:c>
      <x:c r="H27" t="n">
        <x:v>0</x:v>
      </x:c>
      <x:c r="I27" t="n">
        <x:v>0</x:v>
      </x:c>
      <x:c r="J27" t="n">
        <x:v>1</x:v>
      </x:c>
      <x:c r="K27" s="14" t="n">
        <x:f>Coefficients!$B$2+Coefficients!$B$6*B27+Coefficients!$B$7*C27+Coefficients!$B$8*D27+Coefficients!$B$9*E27+Coefficients!$B$10*F27+Coefficients!$B$11*G27+Coefficients!$B$3*H27+Coefficients!$B$4*I27+Coefficients!$B$5*J27</x:f>
        <x:v>2.4356835826292147</x:v>
      </x:c>
      <x:c r="L27" s="14" t="n">
        <x:f>EXP(K27)</x:f>
        <x:v>11.423625036567149</x:v>
      </x:c>
      <x:c r="M27" s="14" t="n">
        <x:f>L27+0.0000000100*L27^2</x:f>
        <x:v>11.423626341559238</x:v>
      </x:c>
      <x:c r="N27" s="14" t="n">
        <x:f>A27-L27</x:f>
        <x:v>0.5763749634328512</x:v>
      </x:c>
      <x:c r="O27" s="14" t="n">
        <x:f>N27/SQRT(M27)</x:f>
        <x:v>0.1705309113703458</x:v>
      </x:c>
      <x:c r="P27" s="14" t="n">
        <x:f>N27^2</x:f>
        <x:v>0.3322080984722206</x:v>
      </x:c>
    </x:row>
    <x:row r="28">
      <x:c r="A28" t="n">
        <x:v>12</x:v>
      </x:c>
      <x:c r="B28" t="n">
        <x:v>11</x:v>
      </x:c>
      <x:c r="C28" t="n">
        <x:v>12</x:v>
      </x:c>
      <x:c r="D28" t="n">
        <x:v>1</x:v>
      </x:c>
      <x:c r="E28" t="n">
        <x:v>0</x:v>
      </x:c>
      <x:c r="F28" t="n">
        <x:v>8</x:v>
      </x:c>
      <x:c r="G28" t="n">
        <x:v>15</x:v>
      </x:c>
      <x:c r="H28" t="n">
        <x:v>0</x:v>
      </x:c>
      <x:c r="I28" t="n">
        <x:v>1</x:v>
      </x:c>
      <x:c r="J28" t="n">
        <x:v>1</x:v>
      </x:c>
      <x:c r="K28" s="14" t="n">
        <x:f>Coefficients!$B$2+Coefficients!$B$6*B28+Coefficients!$B$7*C28+Coefficients!$B$8*D28+Coefficients!$B$9*E28+Coefficients!$B$10*F28+Coefficients!$B$11*G28+Coefficients!$B$3*H28+Coefficients!$B$4*I28+Coefficients!$B$5*J28</x:f>
        <x:v>2.5143548839138874</x:v>
      </x:c>
      <x:c r="L28" s="14" t="n">
        <x:f>EXP(K28)</x:f>
        <x:v>12.358633453640095</x:v>
      </x:c>
      <x:c r="M28" s="14" t="n">
        <x:f>L28+0.0000000100*L28^2</x:f>
        <x:v>12.358634980998303</x:v>
      </x:c>
      <x:c r="N28" s="14" t="n">
        <x:f>A28-L28</x:f>
        <x:v>-0.35863345364009547</x:v>
      </x:c>
      <x:c r="O28" s="14" t="n">
        <x:f>N28/SQRT(M28)</x:f>
        <x:v>-0.10201535515001109</x:v>
      </x:c>
      <x:c r="P28" s="14" t="n">
        <x:f>N28^2</x:f>
        <x:v>0.12861795406982252</x:v>
      </x:c>
    </x:row>
    <x:row r="29">
      <x:c r="A29" t="n">
        <x:v>11</x:v>
      </x:c>
      <x:c r="B29" t="n">
        <x:v>11</x:v>
      </x:c>
      <x:c r="C29" t="n">
        <x:v>11</x:v>
      </x:c>
      <x:c r="D29" t="n">
        <x:v>1</x:v>
      </x:c>
      <x:c r="E29" t="n">
        <x:v>0</x:v>
      </x:c>
      <x:c r="F29" t="n">
        <x:v>0</x:v>
      </x:c>
      <x:c r="G29" t="n">
        <x:v>15</x:v>
      </x:c>
      <x:c r="H29" t="n">
        <x:v>0</x:v>
      </x:c>
      <x:c r="I29" t="n">
        <x:v>1</x:v>
      </x:c>
      <x:c r="J29" t="n">
        <x:v>1</x:v>
      </x:c>
      <x:c r="K29" s="14" t="n">
        <x:f>Coefficients!$B$2+Coefficients!$B$6*B29+Coefficients!$B$7*C29+Coefficients!$B$8*D29+Coefficients!$B$9*E29+Coefficients!$B$10*F29+Coefficients!$B$11*G29+Coefficients!$B$3*H29+Coefficients!$B$4*I29+Coefficients!$B$5*J29</x:f>
        <x:v>2.4066977729647085</x:v>
      </x:c>
      <x:c r="L29" s="14" t="n">
        <x:f>EXP(K29)</x:f>
        <x:v>11.097254917067286</x:v>
      </x:c>
      <x:c r="M29" s="14" t="n">
        <x:f>L29+0.0000000100*L29^2</x:f>
        <x:v>11.097256148557953</x:v>
      </x:c>
      <x:c r="N29" s="14" t="n">
        <x:f>A29-L29</x:f>
        <x:v>-0.09725491706728562</x:v>
      </x:c>
      <x:c r="O29" s="14" t="n">
        <x:f>N29/SQRT(M29)</x:f>
        <x:v>-0.029194682903716997</x:v>
      </x:c>
      <x:c r="P29" s="14" t="n">
        <x:f>N29^2</x:f>
        <x:v>0.009458518893764603</x:v>
      </x:c>
    </x:row>
    <x:row r="30">
      <x:c r="A30" t="n">
        <x:v>13</x:v>
      </x:c>
      <x:c r="B30" t="n">
        <x:v>12</x:v>
      </x:c>
      <x:c r="C30" t="n">
        <x:v>12</x:v>
      </x:c>
      <x:c r="D30" t="n">
        <x:v>2</x:v>
      </x:c>
      <x:c r="E30" t="n">
        <x:v>0</x:v>
      </x:c>
      <x:c r="F30" t="n">
        <x:v>2</x:v>
      </x:c>
      <x:c r="G30" t="n">
        <x:v>16</x:v>
      </x:c>
      <x:c r="H30" t="n">
        <x:v>0</x:v>
      </x:c>
      <x:c r="I30" t="n">
        <x:v>1</x:v>
      </x:c>
      <x:c r="J30" t="n">
        <x:v>1</x:v>
      </x:c>
      <x:c r="K30" s="14" t="n">
        <x:f>Coefficients!$B$2+Coefficients!$B$6*B30+Coefficients!$B$7*C30+Coefficients!$B$8*D30+Coefficients!$B$9*E30+Coefficients!$B$10*F30+Coefficients!$B$11*G30+Coefficients!$B$3*H30+Coefficients!$B$4*I30+Coefficients!$B$5*J30</x:f>
        <x:v>2.492990210870479</x:v>
      </x:c>
      <x:c r="L30" s="14" t="n">
        <x:f>EXP(K30)</x:f>
        <x:v>12.097395855310543</x:v>
      </x:c>
      <x:c r="M30" s="14" t="n">
        <x:f>L30+0.0000000100*L30^2</x:f>
        <x:v>12.097397318780407</x:v>
      </x:c>
      <x:c r="N30" s="14" t="n">
        <x:f>A30-L30</x:f>
        <x:v>0.902604144689457</x:v>
      </x:c>
      <x:c r="O30" s="14" t="n">
        <x:f>N30/SQRT(M30)</x:f>
        <x:v>0.2595083588369852</x:v>
      </x:c>
      <x:c r="P30" s="14" t="n">
        <x:f>N30^2</x:f>
        <x:v>0.8146942420105863</x:v>
      </x:c>
    </x:row>
    <x:row r="31">
      <x:c r="A31" t="n">
        <x:v>12</x:v>
      </x:c>
      <x:c r="B31" t="n">
        <x:v>12</x:v>
      </x:c>
      <x:c r="C31" t="n">
        <x:v>11</x:v>
      </x:c>
      <x:c r="D31" t="n">
        <x:v>2</x:v>
      </x:c>
      <x:c r="E31" t="n">
        <x:v>0</x:v>
      </x:c>
      <x:c r="F31" t="n">
        <x:v>4</x:v>
      </x:c>
      <x:c r="G31" t="n">
        <x:v>16</x:v>
      </x:c>
      <x:c r="H31" t="n">
        <x:v>0</x:v>
      </x:c>
      <x:c r="I31" t="n">
        <x:v>1</x:v>
      </x:c>
      <x:c r="J31" t="n">
        <x:v>1</x:v>
      </x:c>
      <x:c r="K31" s="14" t="n">
        <x:f>Coefficients!$B$2+Coefficients!$B$6*B31+Coefficients!$B$7*C31+Coefficients!$B$8*D31+Coefficients!$B$9*E31+Coefficients!$B$10*F31+Coefficients!$B$11*G31+Coefficients!$B$3*H31+Coefficients!$B$4*I31+Coefficients!$B$5*J31</x:f>
        <x:v>2.41192829456135</x:v>
      </x:c>
      <x:c r="L31" s="14" t="n">
        <x:f>EXP(K31)</x:f>
        <x:v>11.155451414913879</x:v>
      </x:c>
      <x:c r="M31" s="14" t="n">
        <x:f>L31+0.0000000100*L31^2</x:f>
        <x:v>11.155452659354841</x:v>
      </x:c>
      <x:c r="N31" s="14" t="n">
        <x:f>A31-L31</x:f>
        <x:v>0.8445485850861214</x:v>
      </x:c>
      <x:c r="O31" s="14" t="n">
        <x:f>N31/SQRT(M31)</x:f>
        <x:v>0.25286052767809863</x:v>
      </x:c>
      <x:c r="P31" s="14" t="n">
        <x:f>N31^2</x:f>
        <x:v>0.7132623125709696</x:v>
      </x:c>
    </x:row>
    <x:row r="32">
      <x:c r="A32" t="n">
        <x:v>11</x:v>
      </x:c>
      <x:c r="B32" t="n">
        <x:v>10</x:v>
      </x:c>
      <x:c r="C32" t="n">
        <x:v>11</x:v>
      </x:c>
      <x:c r="D32" t="n">
        <x:v>2</x:v>
      </x:c>
      <x:c r="E32" t="n">
        <x:v>0</x:v>
      </x:c>
      <x:c r="F32" t="n">
        <x:v>0</x:v>
      </x:c>
      <x:c r="G32" t="n">
        <x:v>15</x:v>
      </x:c>
      <x:c r="H32" t="n">
        <x:v>0</x:v>
      </x:c>
      <x:c r="I32" t="n">
        <x:v>1</x:v>
      </x:c>
      <x:c r="J32" t="n">
        <x:v>1</x:v>
      </x:c>
      <x:c r="K32" s="14" t="n">
        <x:f>Coefficients!$B$2+Coefficients!$B$6*B32+Coefficients!$B$7*C32+Coefficients!$B$8*D32+Coefficients!$B$9*E32+Coefficients!$B$10*F32+Coefficients!$B$11*G32+Coefficients!$B$3*H32+Coefficients!$B$4*I32+Coefficients!$B$5*J32</x:f>
        <x:v>2.4115956524883813</x:v>
      </x:c>
      <x:c r="L32" s="14" t="n">
        <x:f>EXP(K32)</x:f>
        <x:v>11.151741259541417</x:v>
      </x:c>
      <x:c r="M32" s="14" t="n">
        <x:f>L32+0.0000000100*L32^2</x:f>
        <x:v>11.151742503154749</x:v>
      </x:c>
      <x:c r="N32" s="14" t="n">
        <x:f>A32-L32</x:f>
        <x:v>-0.15174125954141715</x:v>
      </x:c>
      <x:c r="O32" s="14" t="n">
        <x:f>N32/SQRT(M32)</x:f>
        <x:v>-0.0454393717561227</x:v>
      </x:c>
      <x:c r="P32" s="14" t="n">
        <x:f>N32^2</x:f>
        <x:v>0.02302540984721572</x:v>
      </x:c>
    </x:row>
    <x:row r="33">
      <x:c r="A33" t="n">
        <x:v>15</x:v>
      </x:c>
      <x:c r="B33" t="n">
        <x:v>15</x:v>
      </x:c>
      <x:c r="C33" t="n">
        <x:v>15</x:v>
      </x:c>
      <x:c r="D33" t="n">
        <x:v>2</x:v>
      </x:c>
      <x:c r="E33" t="n">
        <x:v>0</x:v>
      </x:c>
      <x:c r="F33" t="n">
        <x:v>2</x:v>
      </x:c>
      <x:c r="G33" t="n">
        <x:v>15</x:v>
      </x:c>
      <x:c r="H33" t="n">
        <x:v>0</x:v>
      </x:c>
      <x:c r="I33" t="n">
        <x:v>1</x:v>
      </x:c>
      <x:c r="J33" t="n">
        <x:v>1</x:v>
      </x:c>
      <x:c r="K33" s="14" t="n">
        <x:f>Coefficients!$B$2+Coefficients!$B$6*B33+Coefficients!$B$7*C33+Coefficients!$B$8*D33+Coefficients!$B$9*E33+Coefficients!$B$10*F33+Coefficients!$B$11*G33+Coefficients!$B$3*H33+Coefficients!$B$4*I33+Coefficients!$B$5*J33</x:f>
        <x:v>2.751516969103653</x:v>
      </x:c>
      <x:c r="L33" s="14" t="n">
        <x:f>EXP(K33)</x:f>
        <x:v>15.666379280935931</x:v>
      </x:c>
      <x:c r="M33" s="14" t="n">
        <x:f>L33+0.0000000100*L33^2</x:f>
        <x:v>15.66638173529033</x:v>
      </x:c>
      <x:c r="N33" s="14" t="n">
        <x:f>A33-L33</x:f>
        <x:v>-0.6663792809359315</x:v>
      </x:c>
      <x:c r="O33" s="14" t="n">
        <x:f>N33/SQRT(M33)</x:f>
        <x:v>-0.1683593084712551</x:v>
      </x:c>
      <x:c r="P33" s="14" t="n">
        <x:f>N33^2</x:f>
        <x:v>0.4440613460606891</x:v>
      </x:c>
    </x:row>
    <x:row r="34">
      <x:c r="A34" t="n">
        <x:v>15</x:v>
      </x:c>
      <x:c r="B34" t="n">
        <x:v>13</x:v>
      </x:c>
      <x:c r="C34" t="n">
        <x:v>14</x:v>
      </x:c>
      <x:c r="D34" t="n">
        <x:v>2</x:v>
      </x:c>
      <x:c r="E34" t="n">
        <x:v>0</x:v>
      </x:c>
      <x:c r="F34" t="n">
        <x:v>0</x:v>
      </x:c>
      <x:c r="G34" t="n">
        <x:v>15</x:v>
      </x:c>
      <x:c r="H34" t="n">
        <x:v>0</x:v>
      </x:c>
      <x:c r="I34" t="n">
        <x:v>1</x:v>
      </x:c>
      <x:c r="J34" t="n">
        <x:v>0</x:v>
      </x:c>
      <x:c r="K34" s="14" t="n">
        <x:f>Coefficients!$B$2+Coefficients!$B$6*B34+Coefficients!$B$7*C34+Coefficients!$B$8*D34+Coefficients!$B$9*E34+Coefficients!$B$10*F34+Coefficients!$B$11*G34+Coefficients!$B$3*H34+Coefficients!$B$4*I34+Coefficients!$B$5*J34</x:f>
        <x:v>2.6557915947616517</x:v>
      </x:c>
      <x:c r="L34" s="14" t="n">
        <x:f>EXP(K34)</x:f>
        <x:v>14.236250941802394</x:v>
      </x:c>
      <x:c r="M34" s="14" t="n">
        <x:f>L34+0.0000000100*L34^2</x:f>
        <x:v>14.236252968510803</x:v>
      </x:c>
      <x:c r="N34" s="14" t="n">
        <x:f>A34-L34</x:f>
        <x:v>0.7637490581976056</x:v>
      </x:c>
      <x:c r="O34" s="14" t="n">
        <x:f>N34/SQRT(M34)</x:f>
        <x:v>0.20241972916891243</x:v>
      </x:c>
      <x:c r="P34" s="14" t="n">
        <x:f>N34^2</x:f>
        <x:v>0.5833126238977296</x:v>
      </x:c>
    </x:row>
    <x:row r="35">
      <x:c r="A35" t="n">
        <x:v>12</x:v>
      </x:c>
      <x:c r="B35" t="n">
        <x:v>13</x:v>
      </x:c>
      <x:c r="C35" t="n">
        <x:v>12</x:v>
      </x:c>
      <x:c r="D35" t="n">
        <x:v>2</x:v>
      </x:c>
      <x:c r="E35" t="n">
        <x:v>0</x:v>
      </x:c>
      <x:c r="F35" t="n">
        <x:v>0</x:v>
      </x:c>
      <x:c r="G35" t="n">
        <x:v>15</x:v>
      </x:c>
      <x:c r="H35" t="n">
        <x:v>0</x:v>
      </x:c>
      <x:c r="I35" t="n">
        <x:v>1</x:v>
      </x:c>
      <x:c r="J35" t="n">
        <x:v>1</x:v>
      </x:c>
      <x:c r="K35" s="14" t="n">
        <x:f>Coefficients!$B$2+Coefficients!$B$6*B35+Coefficients!$B$7*C35+Coefficients!$B$8*D35+Coefficients!$B$9*E35+Coefficients!$B$10*F35+Coefficients!$B$11*G35+Coefficients!$B$3*H35+Coefficients!$B$4*I35+Coefficients!$B$5*J35</x:f>
        <x:v>2.4914236817687434</x:v>
      </x:c>
      <x:c r="L35" s="14" t="n">
        <x:f>EXP(K35)</x:f>
        <x:v>12.078459768485976</x:v>
      </x:c>
      <x:c r="M35" s="14" t="n">
        <x:f>L35+0.0000000100*L35^2</x:f>
        <x:v>12.078461227377879</x:v>
      </x:c>
      <x:c r="N35" s="14" t="n">
        <x:f>A35-L35</x:f>
        <x:v>-0.0784597684859758</x:v>
      </x:c>
      <x:c r="O35" s="14" t="n">
        <x:f>N35/SQRT(M35)</x:f>
        <x:v>-0.022575699598137558</x:v>
      </x:c>
      <x:c r="P35" s="14" t="n">
        <x:f>N35^2</x:f>
        <x:v>0.006155935270872922</x:v>
      </x:c>
    </x:row>
    <x:row r="36">
      <x:c r="A36" t="n">
        <x:v>12</x:v>
      </x:c>
      <x:c r="B36" t="n">
        <x:v>12</x:v>
      </x:c>
      <x:c r="C36" t="n">
        <x:v>12</x:v>
      </x:c>
      <x:c r="D36" t="n">
        <x:v>1</x:v>
      </x:c>
      <x:c r="E36" t="n">
        <x:v>0</x:v>
      </x:c>
      <x:c r="F36" t="n">
        <x:v>4</x:v>
      </x:c>
      <x:c r="G36" t="n">
        <x:v>16</x:v>
      </x:c>
      <x:c r="H36" t="n">
        <x:v>0</x:v>
      </x:c>
      <x:c r="I36" t="n">
        <x:v>1</x:v>
      </x:c>
      <x:c r="J36" t="n">
        <x:v>1</x:v>
      </x:c>
      <x:c r="K36" s="14" t="n">
        <x:f>Coefficients!$B$2+Coefficients!$B$6*B36+Coefficients!$B$7*C36+Coefficients!$B$8*D36+Coefficients!$B$9*E36+Coefficients!$B$10*F36+Coefficients!$B$11*G36+Coefficients!$B$3*H36+Coefficients!$B$4*I36+Coefficients!$B$5*J36</x:f>
        <x:v>2.4955956789270757</x:v>
      </x:c>
      <x:c r="L36" s="14" t="n">
        <x:f>EXP(K36)</x:f>
        <x:v>12.128956330831041</x:v>
      </x:c>
      <x:c r="M36" s="14" t="n">
        <x:f>L36+0.0000000100*L36^2</x:f>
        <x:v>12.128957801946859</x:v>
      </x:c>
      <x:c r="N36" s="14" t="n">
        <x:f>A36-L36</x:f>
        <x:v>-0.1289563308310413</x:v>
      </x:c>
      <x:c r="O36" s="14" t="n">
        <x:f>N36/SQRT(M36)</x:f>
        <x:v>-0.037028057136015285</x:v>
      </x:c>
      <x:c r="P36" s="14" t="n">
        <x:f>N36^2</x:f>
        <x:v>0.016629735261404974</x:v>
      </x:c>
    </x:row>
    <x:row r="37">
      <x:c r="A37" t="n">
        <x:v>11</x:v>
      </x:c>
      <x:c r="B37" t="n">
        <x:v>11</x:v>
      </x:c>
      <x:c r="C37" t="n">
        <x:v>11</x:v>
      </x:c>
      <x:c r="D37" t="n">
        <x:v>1</x:v>
      </x:c>
      <x:c r="E37" t="n">
        <x:v>0</x:v>
      </x:c>
      <x:c r="F37" t="n">
        <x:v>4</x:v>
      </x:c>
      <x:c r="G37" t="n">
        <x:v>15</x:v>
      </x:c>
      <x:c r="H37" t="n">
        <x:v>0</x:v>
      </x:c>
      <x:c r="I37" t="n">
        <x:v>0</x:v>
      </x:c>
      <x:c r="J37" t="n">
        <x:v>1</x:v>
      </x:c>
      <x:c r="K37" s="14" t="n">
        <x:f>Coefficients!$B$2+Coefficients!$B$6*B37+Coefficients!$B$7*C37+Coefficients!$B$8*D37+Coefficients!$B$9*E37+Coefficients!$B$10*F37+Coefficients!$B$11*G37+Coefficients!$B$3*H37+Coefficients!$B$4*I37+Coefficients!$B$5*J37</x:f>
        <x:v>2.434117053527479</x:v>
      </x:c>
      <x:c r="L37" s="14" t="n">
        <x:f>EXP(K37)</x:f>
        <x:v>11.40574360504825</x:v>
      </x:c>
      <x:c r="M37" s="14" t="n">
        <x:f>L37+0.0000000100*L37^2</x:f>
        <x:v>11.405744905958123</x:v>
      </x:c>
      <x:c r="N37" s="14" t="n">
        <x:f>A37-L37</x:f>
        <x:v>-0.4057436050482508</x:v>
      </x:c>
      <x:c r="O37" s="14" t="n">
        <x:f>N37/SQRT(M37)</x:f>
        <x:v>-0.1201406165887046</x:v>
      </x:c>
      <x:c r="P37" s="14" t="n">
        <x:f>N37^2</x:f>
        <x:v>0.16462787303755094</x:v>
      </x:c>
    </x:row>
    <x:row r="38">
      <x:c r="A38" t="n">
        <x:v>14</x:v>
      </x:c>
      <x:c r="B38" t="n">
        <x:v>14</x:v>
      </x:c>
      <x:c r="C38" t="n">
        <x:v>14</x:v>
      </x:c>
      <x:c r="D38" t="n">
        <x:v>3</x:v>
      </x:c>
      <x:c r="E38" t="n">
        <x:v>0</x:v>
      </x:c>
      <x:c r="F38" t="n">
        <x:v>0</x:v>
      </x:c>
      <x:c r="G38" t="n">
        <x:v>15</x:v>
      </x:c>
      <x:c r="H38" t="n">
        <x:v>0</x:v>
      </x:c>
      <x:c r="I38" t="n">
        <x:v>1</x:v>
      </x:c>
      <x:c r="J38" t="n">
        <x:v>1</x:v>
      </x:c>
      <x:c r="K38" s="14" t="n">
        <x:f>Coefficients!$B$2+Coefficients!$B$6*B38+Coefficients!$B$7*C38+Coefficients!$B$8*D38+Coefficients!$B$9*E38+Coefficients!$B$10*F38+Coefficients!$B$11*G38+Coefficients!$B$3*H38+Coefficients!$B$4*I38+Coefficients!$B$5*J38</x:f>
        <x:v>2.664714854462177</x:v>
      </x:c>
      <x:c r="L38" s="14" t="n">
        <x:f>EXP(K38)</x:f>
        <x:v>14.36385317335499</x:v>
      </x:c>
      <x:c r="M38" s="14" t="n">
        <x:f>L38+0.0000000100*L38^2</x:f>
        <x:v>14.36385523655777</x:v>
      </x:c>
      <x:c r="N38" s="14" t="n">
        <x:f>A38-L38</x:f>
        <x:v>-0.3638531733549897</x:v>
      </x:c>
      <x:c r="O38" s="14" t="n">
        <x:f>N38/SQRT(M38)</x:f>
        <x:v>-0.09600429377657976</x:v>
      </x:c>
      <x:c r="P38" s="14" t="n">
        <x:f>N38^2</x:f>
        <x:v>0.13238913176049616</x:v>
      </x:c>
    </x:row>
    <x:row r="39">
      <x:c r="A39" t="n">
        <x:v>13</x:v>
      </x:c>
      <x:c r="B39" t="n">
        <x:v>13</x:v>
      </x:c>
      <x:c r="C39" t="n">
        <x:v>13</x:v>
      </x:c>
      <x:c r="D39" t="n">
        <x:v>3</x:v>
      </x:c>
      <x:c r="E39" t="n">
        <x:v>0</x:v>
      </x:c>
      <x:c r="F39" t="n">
        <x:v>4</x:v>
      </x:c>
      <x:c r="G39" t="n">
        <x:v>16</x:v>
      </x:c>
      <x:c r="H39" t="n">
        <x:v>0</x:v>
      </x:c>
      <x:c r="I39" t="n">
        <x:v>1</x:v>
      </x:c>
      <x:c r="J39" t="n">
        <x:v>0</x:v>
      </x:c>
      <x:c r="K39" s="14" t="n">
        <x:f>Coefficients!$B$2+Coefficients!$B$6*B39+Coefficients!$B$7*C39+Coefficients!$B$8*D39+Coefficients!$B$9*E39+Coefficients!$B$10*F39+Coefficients!$B$11*G39+Coefficients!$B$3*H39+Coefficients!$B$4*I39+Coefficients!$B$5*J39</x:f>
        <x:v>2.5768254697734134</x:v>
      </x:c>
      <x:c r="L39" s="14" t="n">
        <x:f>EXP(K39)</x:f>
        <x:v>13.155309873373188</x:v>
      </x:c>
      <x:c r="M39" s="14" t="n">
        <x:f>L39+0.0000000100*L39^2</x:f>
        <x:v>13.155311603994967</x:v>
      </x:c>
      <x:c r="N39" s="14" t="n">
        <x:f>A39-L39</x:f>
        <x:v>-0.1553098733731879</x:v>
      </x:c>
      <x:c r="O39" s="14" t="n">
        <x:f>N39/SQRT(M39)</x:f>
        <x:v>-0.042820180719633165</x:v>
      </x:c>
      <x:c r="P39" s="14" t="n">
        <x:f>N39^2</x:f>
        <x:v>0.024121156767195662</x:v>
      </x:c>
    </x:row>
    <x:row r="40">
      <x:c r="A40" t="n">
        <x:v>12</x:v>
      </x:c>
      <x:c r="B40" t="n">
        <x:v>11</x:v>
      </x:c>
      <x:c r="C40" t="n">
        <x:v>12</x:v>
      </x:c>
      <x:c r="D40" t="n">
        <x:v>3</x:v>
      </x:c>
      <x:c r="E40" t="n">
        <x:v>0</x:v>
      </x:c>
      <x:c r="F40" t="n">
        <x:v>2</x:v>
      </x:c>
      <x:c r="G40" t="n">
        <x:v>15</x:v>
      </x:c>
      <x:c r="H40" t="n">
        <x:v>0</x:v>
      </x:c>
      <x:c r="I40" t="n">
        <x:v>0</x:v>
      </x:c>
      <x:c r="J40" t="n">
        <x:v>0</x:v>
      </x:c>
      <x:c r="K40" s="14" t="n">
        <x:f>Coefficients!$B$2+Coefficients!$B$6*B40+Coefficients!$B$7*C40+Coefficients!$B$8*D40+Coefficients!$B$9*E40+Coefficients!$B$10*F40+Coefficients!$B$11*G40+Coefficients!$B$3*H40+Coefficients!$B$4*I40+Coefficients!$B$5*J40</x:f>
        <x:v>2.5122121140980656</x:v>
      </x:c>
      <x:c r="L40" s="14" t="n">
        <x:f>EXP(K40)</x:f>
        <x:v>12.332180098757647</x:v>
      </x:c>
      <x:c r="M40" s="14" t="n">
        <x:f>L40+0.0000000100*L40^2</x:f>
        <x:v>12.332181619584306</x:v>
      </x:c>
      <x:c r="N40" s="14" t="n">
        <x:f>A40-L40</x:f>
        <x:v>-0.33218009875764665</x:v>
      </x:c>
      <x:c r="O40" s="14" t="n">
        <x:f>N40/SQRT(M40)</x:f>
        <x:v>-0.09459183572948097</x:v>
      </x:c>
      <x:c r="P40" s="14" t="n">
        <x:f>N40^2</x:f>
        <x:v>0.11034361801063988</x:v>
      </x:c>
    </x:row>
    <x:row r="41">
      <x:c r="A41" t="n">
        <x:v>12</x:v>
      </x:c>
      <x:c r="B41" t="n">
        <x:v>14</x:v>
      </x:c>
      <x:c r="C41" t="n">
        <x:v>13</x:v>
      </x:c>
      <x:c r="D41" t="n">
        <x:v>1</x:v>
      </x:c>
      <x:c r="E41" t="n">
        <x:v>0</x:v>
      </x:c>
      <x:c r="F41" t="n">
        <x:v>8</x:v>
      </x:c>
      <x:c r="G41" t="n">
        <x:v>15</x:v>
      </x:c>
      <x:c r="H41" t="n">
        <x:v>0</x:v>
      </x:c>
      <x:c r="I41" t="n">
        <x:v>0</x:v>
      </x:c>
      <x:c r="J41" t="n">
        <x:v>0</x:v>
      </x:c>
      <x:c r="K41" s="14" t="n">
        <x:f>Coefficients!$B$2+Coefficients!$B$6*B41+Coefficients!$B$7*C41+Coefficients!$B$8*D41+Coefficients!$B$9*E41+Coefficients!$B$10*F41+Coefficients!$B$11*G41+Coefficients!$B$3*H41+Coefficients!$B$4*I41+Coefficients!$B$5*J41</x:f>
        <x:v>2.6025701184196297</x:v>
      </x:c>
      <x:c r="L41" s="14" t="n">
        <x:f>EXP(K41)</x:f>
        <x:v>13.49838594166182</x:v>
      </x:c>
      <x:c r="M41" s="14" t="n">
        <x:f>L41+0.0000000100*L41^2</x:f>
        <x:v>13.49838776372605</x:v>
      </x:c>
      <x:c r="N41" s="14" t="n">
        <x:f>A41-L41</x:f>
        <x:v>-1.4983859416618195</x:v>
      </x:c>
      <x:c r="O41" s="14" t="n">
        <x:f>N41/SQRT(M41)</x:f>
        <x:v>-0.40783335288337097</x:v>
      </x:c>
      <x:c r="P41" s="14" t="n">
        <x:f>N41^2</x:f>
        <x:v>2.2451604301697774</x:v>
      </x:c>
    </x:row>
    <x:row r="42">
      <x:c r="A42" t="n">
        <x:v>10</x:v>
      </x:c>
      <x:c r="B42" t="n">
        <x:v>11</x:v>
      </x:c>
      <x:c r="C42" t="n">
        <x:v>11</x:v>
      </x:c>
      <x:c r="D42" t="n">
        <x:v>2</x:v>
      </x:c>
      <x:c r="E42" t="n">
        <x:v>0</x:v>
      </x:c>
      <x:c r="F42" t="n">
        <x:v>16</x:v>
      </x:c>
      <x:c r="G42" t="n">
        <x:v>16</x:v>
      </x:c>
      <x:c r="H42" t="n">
        <x:v>0</x:v>
      </x:c>
      <x:c r="I42" t="n">
        <x:v>0</x:v>
      </x:c>
      <x:c r="J42" t="n">
        <x:v>1</x:v>
      </x:c>
      <x:c r="K42" s="14" t="n">
        <x:f>Coefficients!$B$2+Coefficients!$B$6*B42+Coefficients!$B$7*C42+Coefficients!$B$8*D42+Coefficients!$B$9*E42+Coefficients!$B$10*F42+Coefficients!$B$11*G42+Coefficients!$B$3*H42+Coefficients!$B$4*I42+Coefficients!$B$5*J42</x:f>
        <x:v>2.462808039488419</x:v>
      </x:c>
      <x:c r="L42" s="14" t="n">
        <x:f>EXP(K42)</x:f>
        <x:v>11.73772530293535</x:v>
      </x:c>
      <x:c r="M42" s="14" t="n">
        <x:f>L42+0.0000000100*L42^2</x:f>
        <x:v>11.737726680677303</x:v>
      </x:c>
      <x:c r="N42" s="14" t="n">
        <x:f>A42-L42</x:f>
        <x:v>-1.7377253029353508</x:v>
      </x:c>
      <x:c r="O42" s="14" t="n">
        <x:f>N42/SQRT(M42)</x:f>
        <x:v>-0.5072115431059769</x:v>
      </x:c>
      <x:c r="P42" s="14" t="n">
        <x:f>N42^2</x:f>
        <x:v>3.0196892284617567</x:v>
      </x:c>
    </x:row>
    <x:row r="43">
      <x:c r="A43" t="n">
        <x:v>11</x:v>
      </x:c>
      <x:c r="B43" t="n">
        <x:v>10</x:v>
      </x:c>
      <x:c r="C43" t="n">
        <x:v>11</x:v>
      </x:c>
      <x:c r="D43" t="n">
        <x:v>1</x:v>
      </x:c>
      <x:c r="E43" t="n">
        <x:v>0</x:v>
      </x:c>
      <x:c r="F43" t="n">
        <x:v>8</x:v>
      </x:c>
      <x:c r="G43" t="n">
        <x:v>15</x:v>
      </x:c>
      <x:c r="H43" t="n">
        <x:v>0</x:v>
      </x:c>
      <x:c r="I43" t="n">
        <x:v>1</x:v>
      </x:c>
      <x:c r="J43" t="n">
        <x:v>1</x:v>
      </x:c>
      <x:c r="K43" s="14" t="n">
        <x:f>Coefficients!$B$2+Coefficients!$B$6*B43+Coefficients!$B$7*C43+Coefficients!$B$8*D43+Coefficients!$B$9*E43+Coefficients!$B$10*F43+Coefficients!$B$11*G43+Coefficients!$B$3*H43+Coefficients!$B$4*I43+Coefficients!$B$5*J43</x:f>
        <x:v>2.430158237329007</x:v>
      </x:c>
      <x:c r="L43" s="14" t="n">
        <x:f>EXP(K43)</x:f>
        <x:v>11.360679621377626</x:v>
      </x:c>
      <x:c r="M43" s="14" t="n">
        <x:f>L43+0.0000000100*L43^2</x:f>
        <x:v>11.360680912028041</x:v>
      </x:c>
      <x:c r="N43" s="14" t="n">
        <x:f>A43-L43</x:f>
        <x:v>-0.360679621377626</x:v>
      </x:c>
      <x:c r="O43" s="14" t="n">
        <x:f>N43/SQRT(M43)</x:f>
        <x:v>-0.10700878280866336</x:v>
      </x:c>
      <x:c r="P43" s="14" t="n">
        <x:f>N43^2</x:f>
        <x:v>0.13008978927710765</x:v>
      </x:c>
    </x:row>
    <x:row r="44">
      <x:c r="A44" t="n">
        <x:v>15</x:v>
      </x:c>
      <x:c r="B44" t="n">
        <x:v>14</x:v>
      </x:c>
      <x:c r="C44" t="n">
        <x:v>15</x:v>
      </x:c>
      <x:c r="D44" t="n">
        <x:v>2</x:v>
      </x:c>
      <x:c r="E44" t="n">
        <x:v>0</x:v>
      </x:c>
      <x:c r="F44" t="n">
        <x:v>0</x:v>
      </x:c>
      <x:c r="G44" t="n">
        <x:v>15</x:v>
      </x:c>
      <x:c r="H44" t="n">
        <x:v>0</x:v>
      </x:c>
      <x:c r="I44" t="n">
        <x:v>1</x:v>
      </x:c>
      <x:c r="J44" t="n">
        <x:v>1</x:v>
      </x:c>
      <x:c r="K44" s="14" t="n">
        <x:f>Coefficients!$B$2+Coefficients!$B$6*B44+Coefficients!$B$7*C44+Coefficients!$B$8*D44+Coefficients!$B$9*E44+Coefficients!$B$10*F44+Coefficients!$B$11*G44+Coefficients!$B$3*H44+Coefficients!$B$4*I44+Coefficients!$B$5*J44</x:f>
        <x:v>2.7483822388279022</x:v>
      </x:c>
      <x:c r="L44" s="14" t="n">
        <x:f>EXP(K44)</x:f>
        <x:v>15.617346300229167</x:v>
      </x:c>
      <x:c r="M44" s="14" t="n">
        <x:f>L44+0.0000000100*L44^2</x:f>
        <x:v>15.617348739244221</x:v>
      </x:c>
      <x:c r="N44" s="14" t="n">
        <x:f>A44-L44</x:f>
        <x:v>-0.6173463002291673</x:v>
      </x:c>
      <x:c r="O44" s="14" t="n">
        <x:f>N44/SQRT(M44)</x:f>
        <x:v>-0.15621588573888276</x:v>
      </x:c>
      <x:c r="P44" s="14" t="n">
        <x:f>N44^2</x:f>
        <x:v>0.3811164544066411</x:v>
      </x:c>
    </x:row>
    <x:row r="45">
      <x:c r="A45" t="n">
        <x:v>10</x:v>
      </x:c>
      <x:c r="B45" t="n">
        <x:v>9</x:v>
      </x:c>
      <x:c r="C45" t="n">
        <x:v>10</x:v>
      </x:c>
      <x:c r="D45" t="n">
        <x:v>1</x:v>
      </x:c>
      <x:c r="E45" t="n">
        <x:v>0</x:v>
      </x:c>
      <x:c r="F45" t="n">
        <x:v>0</x:v>
      </x:c>
      <x:c r="G45" t="n">
        <x:v>15</x:v>
      </x:c>
      <x:c r="H45" t="n">
        <x:v>0</x:v>
      </x:c>
      <x:c r="I45" t="n">
        <x:v>1</x:v>
      </x:c>
      <x:c r="J45" t="n">
        <x:v>1</x:v>
      </x:c>
      <x:c r="K45" s="14" t="n">
        <x:f>Coefficients!$B$2+Coefficients!$B$6*B45+Coefficients!$B$7*C45+Coefficients!$B$8*D45+Coefficients!$B$9*E45+Coefficients!$B$10*F45+Coefficients!$B$11*G45+Coefficients!$B$3*H45+Coefficients!$B$4*I45+Coefficients!$B$5*J45</x:f>
        <x:v>2.3246854350320874</x:v>
      </x:c>
      <x:c r="L45" s="14" t="n">
        <x:f>EXP(K45)</x:f>
        <x:v>10.223463636415628</x:v>
      </x:c>
      <x:c r="M45" s="14" t="n">
        <x:f>L45+0.0000000100*L45^2</x:f>
        <x:v>10.223464681607716</x:v>
      </x:c>
      <x:c r="N45" s="14" t="n">
        <x:f>A45-L45</x:f>
        <x:v>-0.22346363641562839</x:v>
      </x:c>
      <x:c r="O45" s="14" t="n">
        <x:f>N45/SQRT(M45)</x:f>
        <x:v>-0.0698888366272308</x:v>
      </x:c>
      <x:c r="P45" s="14" t="n">
        <x:f>N45^2</x:f>
        <x:v>0.04993599680009616</x:v>
      </x:c>
    </x:row>
    <x:row r="46">
      <x:c r="A46" t="n">
        <x:v>11</x:v>
      </x:c>
      <x:c r="B46" t="n">
        <x:v>10</x:v>
      </x:c>
      <x:c r="C46" t="n">
        <x:v>11</x:v>
      </x:c>
      <x:c r="D46" t="n">
        <x:v>2</x:v>
      </x:c>
      <x:c r="E46" t="n">
        <x:v>1</x:v>
      </x:c>
      <x:c r="F46" t="n">
        <x:v>14</x:v>
      </x:c>
      <x:c r="G46" t="n">
        <x:v>16</x:v>
      </x:c>
      <x:c r="H46" t="n">
        <x:v>0</x:v>
      </x:c>
      <x:c r="I46" t="n">
        <x:v>0</x:v>
      </x:c>
      <x:c r="J46" t="n">
        <x:v>1</x:v>
      </x:c>
      <x:c r="K46" s="14" t="n">
        <x:f>Coefficients!$B$2+Coefficients!$B$6*B46+Coefficients!$B$7*C46+Coefficients!$B$8*D46+Coefficients!$B$9*E46+Coefficients!$B$10*F46+Coefficients!$B$11*G46+Coefficients!$B$3*H46+Coefficients!$B$4*I46+Coefficients!$B$5*J46</x:f>
        <x:v>2.4190806978369332</x:v>
      </x:c>
      <x:c r="L46" s="14" t="n">
        <x:f>EXP(K46)</x:f>
        <x:v>11.235525722662727</x:v>
      </x:c>
      <x:c r="M46" s="14" t="n">
        <x:f>L46+0.0000000100*L46^2</x:f>
        <x:v>11.23552698503311</x:v>
      </x:c>
      <x:c r="N46" s="14" t="n">
        <x:f>A46-L46</x:f>
        <x:v>-0.23552572266272698</x:v>
      </x:c>
      <x:c r="O46" s="14" t="n">
        <x:f>N46/SQRT(M46)</x:f>
        <x:v>-0.07026541594101435</x:v>
      </x:c>
      <x:c r="P46" s="14" t="n">
        <x:f>N46^2</x:f>
        <x:v>0.05547236603579978</x:v>
      </x:c>
    </x:row>
    <x:row r="47">
      <x:c r="A47" t="n">
        <x:v>11</x:v>
      </x:c>
      <x:c r="B47" t="n">
        <x:v>10</x:v>
      </x:c>
      <x:c r="C47" t="n">
        <x:v>11</x:v>
      </x:c>
      <x:c r="D47" t="n">
        <x:v>2</x:v>
      </x:c>
      <x:c r="E47" t="n">
        <x:v>0</x:v>
      </x:c>
      <x:c r="F47" t="n">
        <x:v>4</x:v>
      </x:c>
      <x:c r="G47" t="n">
        <x:v>15</x:v>
      </x:c>
      <x:c r="H47" t="n">
        <x:v>0</x:v>
      </x:c>
      <x:c r="I47" t="n">
        <x:v>0</x:v>
      </x:c>
      <x:c r="J47" t="n">
        <x:v>1</x:v>
      </x:c>
      <x:c r="K47" s="14" t="n">
        <x:f>Coefficients!$B$2+Coefficients!$B$6*B47+Coefficients!$B$7*C47+Coefficients!$B$8*D47+Coefficients!$B$9*E47+Coefficients!$B$10*F47+Coefficients!$B$11*G47+Coefficients!$B$3*H47+Coefficients!$B$4*I47+Coefficients!$B$5*J47</x:f>
        <x:v>2.4390149330511517</x:v>
      </x:c>
      <x:c r="L47" s="14" t="n">
        <x:f>EXP(K47)</x:f>
        <x:v>11.461744594201072</x:v>
      </x:c>
      <x:c r="M47" s="14" t="n">
        <x:f>L47+0.0000000100*L47^2</x:f>
        <x:v>11.461745907916963</x:v>
      </x:c>
      <x:c r="N47" s="14" t="n">
        <x:f>A47-L47</x:f>
        <x:v>-0.46174459420107183</x:v>
      </x:c>
      <x:c r="O47" s="14" t="n">
        <x:f>N47/SQRT(M47)</x:f>
        <x:v>-0.13638808496680033</x:v>
      </x:c>
      <x:c r="P47" s="14" t="n">
        <x:f>N47^2</x:f>
        <x:v>0.2132080702739125</x:v>
      </x:c>
    </x:row>
    <x:row r="48">
      <x:c r="A48" t="n">
        <x:v>13</x:v>
      </x:c>
      <x:c r="B48" t="n">
        <x:v>13</x:v>
      </x:c>
      <x:c r="C48" t="n">
        <x:v>12</x:v>
      </x:c>
      <x:c r="D48" t="n">
        <x:v>2</x:v>
      </x:c>
      <x:c r="E48" t="n">
        <x:v>0</x:v>
      </x:c>
      <x:c r="F48" t="n">
        <x:v>6</x:v>
      </x:c>
      <x:c r="G48" t="n">
        <x:v>16</x:v>
      </x:c>
      <x:c r="H48" t="n">
        <x:v>0</x:v>
      </x:c>
      <x:c r="I48" t="n">
        <x:v>0</x:v>
      </x:c>
      <x:c r="J48" t="n">
        <x:v>1</x:v>
      </x:c>
      <x:c r="K48" s="14" t="n">
        <x:f>Coefficients!$B$2+Coefficients!$B$6*B48+Coefficients!$B$7*C48+Coefficients!$B$8*D48+Coefficients!$B$9*E48+Coefficients!$B$10*F48+Coefficients!$B$11*G48+Coefficients!$B$3*H48+Coefficients!$B$4*I48+Coefficients!$B$5*J48</x:f>
        <x:v>2.5182251827809905</x:v>
      </x:c>
      <x:c r="L48" s="14" t="n">
        <x:f>EXP(K48)</x:f>
        <x:v>12.406557739527022</x:v>
      </x:c>
      <x:c r="M48" s="14" t="n">
        <x:f>L48+0.0000000100*L48^2</x:f>
        <x:v>12.406559278753772</x:v>
      </x:c>
      <x:c r="N48" s="14" t="n">
        <x:f>A48-L48</x:f>
        <x:v>0.5934422604729779</x:v>
      </x:c>
      <x:c r="O48" s="14" t="n">
        <x:f>N48/SQRT(M48)</x:f>
        <x:v>0.16848172204729742</x:v>
      </x:c>
      <x:c r="P48" s="14" t="n">
        <x:f>N48^2</x:f>
        <x:v>0.35217371651527773</x:v>
      </x:c>
    </x:row>
    <x:row r="49">
      <x:c r="A49" t="n">
        <x:v>17</x:v>
      </x:c>
      <x:c r="B49" t="n">
        <x:v>17</x:v>
      </x:c>
      <x:c r="C49" t="n">
        <x:v>17</x:v>
      </x:c>
      <x:c r="D49" t="n">
        <x:v>4</x:v>
      </x:c>
      <x:c r="E49" t="n">
        <x:v>0</x:v>
      </x:c>
      <x:c r="F49" t="n">
        <x:v>2</x:v>
      </x:c>
      <x:c r="G49" t="n">
        <x:v>16</x:v>
      </x:c>
      <x:c r="H49" t="n">
        <x:v>0</x:v>
      </x:c>
      <x:c r="I49" t="n">
        <x:v>1</x:v>
      </x:c>
      <x:c r="J49" t="n">
        <x:v>1</x:v>
      </x:c>
      <x:c r="K49" s="14" t="n">
        <x:f>Coefficients!$B$2+Coefficients!$B$6*B49+Coefficients!$B$7*C49+Coefficients!$B$8*D49+Coefficients!$B$9*E49+Coefficients!$B$10*F49+Coefficients!$B$11*G49+Coefficients!$B$3*H49+Coefficients!$B$4*I49+Coefficients!$B$5*J49</x:f>
        <x:v>2.9194005855377076</x:v>
      </x:c>
      <x:c r="L49" s="14" t="n">
        <x:f>EXP(K49)</x:f>
        <x:v>18.53017687414949</x:v>
      </x:c>
      <x:c r="M49" s="14" t="n">
        <x:f>L49+0.0000000100*L49^2</x:f>
        <x:v>18.53018030782404</x:v>
      </x:c>
      <x:c r="N49" s="14" t="n">
        <x:f>A49-L49</x:f>
        <x:v>-1.5301768741494897</x:v>
      </x:c>
      <x:c r="O49" s="14" t="n">
        <x:f>N49/SQRT(M49)</x:f>
        <x:v>-0.35546906469128153</x:v>
      </x:c>
      <x:c r="P49" s="14" t="n">
        <x:f>N49^2</x:f>
        <x:v>2.3414412661819033</x:v>
      </x:c>
    </x:row>
    <x:row r="50">
      <x:c r="A50" t="n">
        <x:v>13</x:v>
      </x:c>
      <x:c r="B50" t="n">
        <x:v>11</x:v>
      </x:c>
      <x:c r="C50" t="n">
        <x:v>12</x:v>
      </x:c>
      <x:c r="D50" t="n">
        <x:v>2</x:v>
      </x:c>
      <x:c r="E50" t="n">
        <x:v>0</x:v>
      </x:c>
      <x:c r="F50" t="n">
        <x:v>4</x:v>
      </x:c>
      <x:c r="G50" t="n">
        <x:v>15</x:v>
      </x:c>
      <x:c r="H50" t="n">
        <x:v>0</x:v>
      </x:c>
      <x:c r="I50" t="n">
        <x:v>1</x:v>
      </x:c>
      <x:c r="J50" t="n">
        <x:v>1</x:v>
      </x:c>
      <x:c r="K50" s="14" t="n">
        <x:f>Coefficients!$B$2+Coefficients!$B$6*B50+Coefficients!$B$7*C50+Coefficients!$B$8*D50+Coefficients!$B$9*E50+Coefficients!$B$10*F50+Coefficients!$B$11*G50+Coefficients!$B$3*H50+Coefficients!$B$4*I50+Coefficients!$B$5*J50</x:f>
        <x:v>2.5064303769292815</x:v>
      </x:c>
      <x:c r="L50" s="14" t="n">
        <x:f>EXP(K50)</x:f>
        <x:v>12.261084401079101</x:v>
      </x:c>
      <x:c r="M50" s="14" t="n">
        <x:f>L50+0.0000000100*L50^2</x:f>
        <x:v>12.261085904421007</x:v>
      </x:c>
      <x:c r="N50" s="14" t="n">
        <x:f>A50-L50</x:f>
        <x:v>0.7389155989208991</x:v>
      </x:c>
      <x:c r="O50" s="14" t="n">
        <x:f>N50/SQRT(M50)</x:f>
        <x:v>0.21102327908463314</x:v>
      </x:c>
      <x:c r="P50" s="14" t="n">
        <x:f>N50^2</x:f>
        <x:v>0.545996262328631</x:v>
      </x:c>
    </x:row>
    <x:row r="51">
      <x:c r="A51" t="n">
        <x:v>12</x:v>
      </x:c>
      <x:c r="B51" t="n">
        <x:v>13</x:v>
      </x:c>
      <x:c r="C51" t="n">
        <x:v>12</x:v>
      </x:c>
      <x:c r="D51" t="n">
        <x:v>2</x:v>
      </x:c>
      <x:c r="E51" t="n">
        <x:v>0</x:v>
      </x:c>
      <x:c r="F51" t="n">
        <x:v>2</x:v>
      </x:c>
      <x:c r="G51" t="n">
        <x:v>15</x:v>
      </x:c>
      <x:c r="H51" t="n">
        <x:v>0</x:v>
      </x:c>
      <x:c r="I51" t="n">
        <x:v>0</x:v>
      </x:c>
      <x:c r="J51" t="n">
        <x:v>1</x:v>
      </x:c>
      <x:c r="K51" s="14" t="n">
        <x:f>Coefficients!$B$2+Coefficients!$B$6*B51+Coefficients!$B$7*C51+Coefficients!$B$8*D51+Coefficients!$B$9*E51+Coefficients!$B$10*F51+Coefficients!$B$11*G51+Coefficients!$B$3*H51+Coefficients!$B$4*I51+Coefficients!$B$5*J51</x:f>
        <x:v>2.5135239234035036</x:v>
      </x:c>
      <x:c r="L51" s="14" t="n">
        <x:f>EXP(K51)</x:f>
        <x:v>12.348368182885803</x:v>
      </x:c>
      <x:c r="M51" s="14" t="n">
        <x:f>L51+0.0000000100*L51^2</x:f>
        <x:v>12.348369707707771</x:v>
      </x:c>
      <x:c r="N51" s="14" t="n">
        <x:f>A51-L51</x:f>
        <x:v>-0.3483681828858032</x:v>
      </x:c>
      <x:c r="O51" s="14" t="n">
        <x:f>N51/SQRT(M51)</x:f>
        <x:v>-0.09913652037124603</x:v>
      </x:c>
      <x:c r="P51" s="14" t="n">
        <x:f>N51^2</x:f>
        <x:v>0.12136039084715641</x:v>
      </x:c>
    </x:row>
  </x:sheetData>
  <x:pageMargins left="0.7" right="0.7" top="0.75" bottom="0.75" header="0.3" footer="0.3"/>
</x:worksheet>
</file>