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ables/table1.xml" ContentType="application/vnd.openxmlformats-officedocument.spreadsheetml.table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drawings/charts/chart1.xml" ContentType="application/vnd.openxmlformats-officedocument.drawingml.chart+xml"/>
  <Override PartName="/xl/tables/table2.xml" ContentType="application/vnd.openxmlformats-officedocument.spreadsheetml.table+xml"/>
  <Override PartName="/xl/worksheets/sheet4.xml" ContentType="application/vnd.openxmlformats-officedocument.spreadsheetml.worksheet+xml"/>
  <Override PartName="/xl/drawings/drawing2.xml" ContentType="application/vnd.openxmlformats-officedocument.drawing+xml"/>
  <Override PartName="/xl/drawings/charts/chart2.xml" ContentType="application/vnd.openxmlformats-officedocument.drawingml.chart+xml"/>
  <Override PartName="/xl/tables/table3.xml" ContentType="application/vnd.openxmlformats-officedocument.spreadsheetml.table+xml"/>
  <Override PartName="/xl/worksheets/sheet5.xml" ContentType="application/vnd.openxmlformats-officedocument.spreadsheetml.worksheet+xml"/>
  <Override PartName="/xl/tables/table4.xml" ContentType="application/vnd.openxmlformats-officedocument.spreadsheetml.tabl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d79be943cca24fed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README" sheetId="1" r:id="R701aa50c1730413f"/>
    <x:sheet xmlns:r="http://schemas.openxmlformats.org/officeDocument/2006/relationships" name="Data Setup" sheetId="2" r:id="Rf8af02e63d2f446e"/>
    <x:sheet xmlns:r="http://schemas.openxmlformats.org/officeDocument/2006/relationships" name="Cox Calculations" sheetId="3" r:id="R612a8f1e8a6f44d8"/>
    <x:sheet xmlns:r="http://schemas.openxmlformats.org/officeDocument/2006/relationships" name="Kaplan Meier" sheetId="4" r:id="Ra74ad90addd34fae"/>
    <x:sheet xmlns:r="http://schemas.openxmlformats.org/officeDocument/2006/relationships" name="Report Template" sheetId="5" r:id="R87400f5182c14300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1">
    <x:numFmt numFmtId="200" formatCode="0.0000"/>
  </x:numFmts>
  <x:fonts count="4">
    <x:font>
      <x:sz val="11"/>
      <x:name val="Carlito"/>
    </x:font>
    <x:font>
      <x:b/>
      <x:sz val="11"/>
      <x:color rgb="FFFFFFFF"/>
      <x:name val="Carlito"/>
    </x:font>
    <x:font>
      <x:b/>
      <x:sz val="11"/>
      <x:color rgb="FF000000"/>
      <x:name val="Carlito"/>
    </x:font>
    <x:font>
      <x:b/>
      <x:sz val="11"/>
      <x:name val="Carlito"/>
    </x:font>
  </x:fonts>
  <x:fills count="5">
    <x:fill>
      <x:patternFill patternType="none"/>
    </x:fill>
    <x:fill>
      <x:patternFill patternType="gray125"/>
    </x:fill>
    <x:fill>
      <x:patternFill patternType="solid">
        <x:fgColor rgb="FF2E86AB"/>
      </x:patternFill>
    </x:fill>
    <x:fill>
      <x:patternFill patternType="solid">
        <x:fgColor rgb="FFF9C74F"/>
      </x:patternFill>
    </x:fill>
    <x:fill>
      <x:patternFill patternType="solid">
        <x:fgColor rgb="FFD9EAF7"/>
      </x:patternFill>
    </x:fill>
  </x:fills>
  <x:borders count="2">
    <x:border/>
    <x:border/>
  </x:borders>
  <x:cellStyleXfs count="1">
    <x:xf numFmtId="0" fontId="0" fillId="0" borderId="0"/>
  </x:cellStyleXfs>
  <x:cellXfs count="26">
    <x:xf numFmtId="0" fontId="0" fillId="0" borderId="0" xfId="0"/>
    <x:xf numFmtId="0" fontId="0" fillId="0" borderId="1" xfId="0" applyNumberFormat="1" applyFont="1" applyFill="1" applyBorder="1"/>
    <x:xf numFmtId="0" fontId="0" fillId="2" borderId="0" xfId="0" applyNumberFormat="1" applyFont="1" applyFill="1" applyBorder="1"/>
    <x:xf numFmtId="0" fontId="1" fillId="2" borderId="0" xfId="0" applyNumberFormat="1" applyFont="1" applyFill="1" applyBorder="1"/>
    <x:xf numFmtId="0" fontId="1" fillId="2" borderId="0" xfId="0" applyNumberFormat="1" applyFont="1" applyFill="1" applyBorder="1" applyAlignment="1">
      <x:alignment horizontal="center"/>
    </x:xf>
    <x:xf numFmtId="0" fontId="1" fillId="2" borderId="0" xfId="0" applyNumberFormat="1" applyFont="1" applyFill="1" applyBorder="1" applyAlignment="1">
      <x:alignment horizontal="center" vertical="center"/>
    </x:xf>
    <x:xf numFmtId="0" fontId="0" fillId="2" borderId="1" xfId="0" applyNumberFormat="1" applyFont="1" applyFill="1" applyBorder="1"/>
    <x:xf numFmtId="0" fontId="1" fillId="2" borderId="1" xfId="0" applyNumberFormat="1" applyFont="1" applyFill="1" applyBorder="1"/>
    <x:xf numFmtId="0" fontId="1" fillId="2" borderId="1" xfId="0" applyNumberFormat="1" applyFont="1" applyFill="1" applyBorder="1" applyAlignment="1">
      <x:alignment horizontal="center"/>
    </x:xf>
    <x:xf numFmtId="0" fontId="1" fillId="2" borderId="1" xfId="0" applyNumberFormat="1" applyFont="1" applyFill="1" applyBorder="1" applyAlignment="1">
      <x:alignment horizontal="center" vertical="center"/>
    </x:xf>
    <x:xf numFmtId="0" fontId="0" fillId="3" borderId="0" xfId="0" applyNumberFormat="1" applyFont="1" applyFill="1" applyBorder="1"/>
    <x:xf numFmtId="0" fontId="2" fillId="3" borderId="0" xfId="0" applyNumberFormat="1" applyFont="1" applyFill="1" applyBorder="1"/>
    <x:xf numFmtId="0" fontId="2" fillId="3" borderId="0" xfId="0" applyNumberFormat="1" applyFont="1" applyFill="1" applyBorder="1" applyAlignment="1">
      <x:alignment horizontal="left"/>
    </x:xf>
    <x:xf numFmtId="0" fontId="0" fillId="3" borderId="1" xfId="0" applyNumberFormat="1" applyFont="1" applyFill="1" applyBorder="1"/>
    <x:xf numFmtId="0" fontId="2" fillId="3" borderId="1" xfId="0" applyNumberFormat="1" applyFont="1" applyFill="1" applyBorder="1"/>
    <x:xf numFmtId="0" fontId="2" fillId="3" borderId="1" xfId="0" applyNumberFormat="1" applyFont="1" applyFill="1" applyBorder="1" applyAlignment="1">
      <x:alignment horizontal="left"/>
    </x:xf>
    <x:xf numFmtId="0" fontId="0" fillId="0" borderId="0" xfId="0" applyNumberFormat="1" applyFont="1" applyFill="1" applyBorder="1" applyAlignment="1">
      <x:alignment wrapText="1"/>
    </x:xf>
    <x:xf numFmtId="0" fontId="0" fillId="0" borderId="1" xfId="0" applyNumberFormat="1" applyFont="1" applyFill="1" applyBorder="1" applyAlignment="1">
      <x:alignment wrapText="1"/>
    </x:xf>
    <x:xf numFmtId="0" fontId="0" fillId="4" borderId="0" xfId="0" applyNumberFormat="1" applyFont="1" applyFill="1" applyBorder="1"/>
    <x:xf numFmtId="0" fontId="3" fillId="4" borderId="0" xfId="0" applyNumberFormat="1" applyFont="1" applyFill="1" applyBorder="1"/>
    <x:xf numFmtId="0" fontId="3" fillId="4" borderId="0" xfId="0" applyNumberFormat="1" applyFont="1" applyFill="1" applyBorder="1" applyAlignment="1">
      <x:alignment horizontal="center"/>
    </x:xf>
    <x:xf numFmtId="0" fontId="0" fillId="4" borderId="1" xfId="0" applyNumberFormat="1" applyFont="1" applyFill="1" applyBorder="1"/>
    <x:xf numFmtId="0" fontId="3" fillId="4" borderId="1" xfId="0" applyNumberFormat="1" applyFont="1" applyFill="1" applyBorder="1"/>
    <x:xf numFmtId="0" fontId="3" fillId="4" borderId="1" xfId="0" applyNumberFormat="1" applyFont="1" applyFill="1" applyBorder="1" applyAlignment="1">
      <x:alignment horizontal="center"/>
    </x:xf>
    <x:xf numFmtId="200" fontId="0" fillId="0" borderId="0" xfId="0" applyNumberFormat="1" applyFont="1" applyFill="1" applyBorder="1"/>
    <x:xf numFmtId="200" fontId="0" fillId="0" borderId="1" xfId="0" applyNumberFormat="1" applyFont="1" applyFill="1" applyBorder="1"/>
  </x:cellXfs>
  <x:cellStyles count="1">
    <x:cellStyle name="Normal" xfId="0"/>
  </x:cellStyles>
  <x:dxfs count="1">
    <x:dxf>
      <x:fill>
        <x:patternFill patternType="solid">
          <x:bgColor rgb="FFDCFCE7"/>
        </x:patternFill>
      </x:fill>
    </x:dxf>
  </x:dxf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3054232404444034" /><Relationship Type="http://schemas.openxmlformats.org/officeDocument/2006/relationships/theme" Target="/xl/theme/theme1.xml" Id="R3a9e2f9a56484f81" /><Relationship Type="http://schemas.openxmlformats.org/officeDocument/2006/relationships/sharedStrings" Target="/xl/sharedStrings.xml" Id="R93df062a86924eea" /><Relationship Type="http://schemas.openxmlformats.org/officeDocument/2006/relationships/worksheet" Target="/xl/worksheets/sheet1.xml" Id="R701aa50c1730413f" /><Relationship Type="http://schemas.openxmlformats.org/officeDocument/2006/relationships/worksheet" Target="/xl/worksheets/sheet2.xml" Id="Rf8af02e63d2f446e" /><Relationship Type="http://schemas.openxmlformats.org/officeDocument/2006/relationships/worksheet" Target="/xl/worksheets/sheet3.xml" Id="R612a8f1e8a6f44d8" /><Relationship Type="http://schemas.openxmlformats.org/officeDocument/2006/relationships/worksheet" Target="/xl/worksheets/sheet4.xml" Id="Ra74ad90addd34fae" /><Relationship Type="http://schemas.openxmlformats.org/officeDocument/2006/relationships/worksheet" Target="/xl/worksheets/sheet5.xml" Id="R87400f5182c14300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chart" Target="/xl/drawings/charts/chart1.xml" Id="R88e93d49ab1945d8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chart" Target="/xl/drawings/charts/chart2.xml" Id="Rb7a19243a13943fd" /></Relationships>
</file>

<file path=xl/drawings/charts/chart1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Hazard Ratios by Predictor</a:t>
            </a:r>
          </a:p>
        </c:rich>
      </c:tx>
      <c:overlay val="0"/>
    </c:title>
    <c:autoTitleDeleted val="0"/>
    <c:plotArea>
      <c:layout/>
      <c:barChart>
        <c:barDir val="col"/>
        <c:varyColors val="0"/>
        <c:ser>
          <c:idx val="0"/>
          <c:order val="0"/>
          <c:tx>
            <c:v>Log coefficient</c:v>
          </c:tx>
          <c:cat>
            <c:strRef>
              <c:f>'Cox Calculations'!$A$4:$A$13</c:f>
              <c:strCache>
                <c:ptCount val="0"/>
              </c:strCache>
            </c:strRef>
          </c:cat>
          <c:val>
            <c:numRef>
              <c:f>'Cox Calculations'!$B$4:$B$13</c:f>
              <c:numCache>
                <c:formatCode>0.0000</c:formatCode>
                <c:ptCount val="0"/>
              </c:numCache>
            </c:numRef>
          </c:val>
        </c:ser>
        <c:ser>
          <c:idx val="1"/>
          <c:order val="1"/>
          <c:tx>
            <c:v>Standard error</c:v>
          </c:tx>
          <c:cat>
            <c:strRef>
              <c:f>'Cox Calculations'!$A$4:$A$13</c:f>
              <c:strCache>
                <c:ptCount val="0"/>
              </c:strCache>
            </c:strRef>
          </c:cat>
          <c:val>
            <c:numRef>
              <c:f>'Cox Calculations'!$C$4:$C$13</c:f>
              <c:numCache>
                <c:formatCode>0.0000</c:formatCode>
                <c:ptCount val="0"/>
              </c:numCache>
            </c:numRef>
          </c:val>
        </c:ser>
        <c:ser>
          <c:idx val="2"/>
          <c:order val="2"/>
          <c:tx>
            <c:v>Z value</c:v>
          </c:tx>
          <c:cat>
            <c:strRef>
              <c:f>'Cox Calculations'!$A$4:$A$13</c:f>
              <c:strCache>
                <c:ptCount val="0"/>
              </c:strCache>
            </c:strRef>
          </c:cat>
          <c:val>
            <c:numRef>
              <c:f>'Cox Calculations'!$D$4:$D$13</c:f>
              <c:numCache>
                <c:formatCode>0.0000</c:formatCode>
                <c:ptCount val="0"/>
              </c:numCache>
            </c:numRef>
          </c:val>
        </c:ser>
        <c:ser>
          <c:idx val="3"/>
          <c:order val="3"/>
          <c:tx>
            <c:v>P value</c:v>
          </c:tx>
          <c:cat>
            <c:strRef>
              <c:f>'Cox Calculations'!$A$4:$A$13</c:f>
              <c:strCache>
                <c:ptCount val="0"/>
              </c:strCache>
            </c:strRef>
          </c:cat>
          <c:val>
            <c:numRef>
              <c:f>'Cox Calculations'!$E$4:$E$13</c:f>
              <c:numCache>
                <c:formatCode>0.0000</c:formatCode>
                <c:ptCount val="0"/>
              </c:numCache>
            </c:numRef>
          </c:val>
        </c:ser>
        <c:ser>
          <c:idx val="4"/>
          <c:order val="4"/>
          <c:tx>
            <c:v>Hazard ratio</c:v>
          </c:tx>
          <c:cat>
            <c:strRef>
              <c:f>'Cox Calculations'!$A$4:$A$13</c:f>
              <c:strCache>
                <c:ptCount val="0"/>
              </c:strCache>
            </c:strRef>
          </c:cat>
          <c:val>
            <c:numRef>
              <c:f>'Cox Calculations'!$F$4:$F$13</c:f>
              <c:numCache>
                <c:formatCode>0.0000</c:formatCode>
                <c:ptCount val="0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crossAx val="48650112"/>
        <c:crosses val="autoZero"/>
        <c:crossBetween val="between"/>
      </c:valAx>
    </c:plotArea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charts/chart2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Kaplan-Meier Survival and Cumulative Event</a:t>
            </a:r>
          </a:p>
        </c:rich>
      </c:tx>
      <c:overlay val="0"/>
    </c:title>
    <c:autoTitleDeleted val="0"/>
    <c:plotArea>
      <c:layout/>
      <c:lineChart>
        <c:grouping val="standard"/>
        <c:ser>
          <c:idx val="0"/>
          <c:order val="0"/>
          <c:tx>
            <c:v>At risk</c:v>
          </c:tx>
          <c:cat>
            <c:strRef>
              <c:f>'Kaplan Meier'!$A$4:$A$11</c:f>
              <c:strCache>
                <c:ptCount val="0"/>
              </c:strCache>
            </c:strRef>
          </c:cat>
          <c:val>
            <c:numRef>
              <c:f>'Kaplan Meier'!$B$4:$B$11</c:f>
              <c:numCache>
                <c:formatCode>General</c:formatCode>
                <c:ptCount val="0"/>
              </c:numCache>
            </c:numRef>
          </c:val>
          <c:smooth val="0"/>
        </c:ser>
        <c:ser>
          <c:idx val="1"/>
          <c:order val="1"/>
          <c:tx>
            <c:v>Events</c:v>
          </c:tx>
          <c:cat>
            <c:strRef>
              <c:f>'Kaplan Meier'!$A$4:$A$11</c:f>
              <c:strCache>
                <c:ptCount val="0"/>
              </c:strCache>
            </c:strRef>
          </c:cat>
          <c:val>
            <c:numRef>
              <c:f>'Kaplan Meier'!$C$4:$C$11</c:f>
              <c:numCache>
                <c:formatCode>General</c:formatCode>
                <c:ptCount val="0"/>
              </c:numCache>
            </c:numRef>
          </c:val>
          <c:smooth val="0"/>
        </c:ser>
        <c:ser>
          <c:idx val="2"/>
          <c:order val="2"/>
          <c:tx>
            <c:v>Censored</c:v>
          </c:tx>
          <c:cat>
            <c:strRef>
              <c:f>'Kaplan Meier'!$A$4:$A$11</c:f>
              <c:strCache>
                <c:ptCount val="0"/>
              </c:strCache>
            </c:strRef>
          </c:cat>
          <c:val>
            <c:numRef>
              <c:f>'Kaplan Meier'!$D$4:$D$11</c:f>
              <c:numCache>
                <c:formatCode>General</c:formatCode>
                <c:ptCount val="0"/>
              </c:numCache>
            </c:numRef>
          </c:val>
          <c:smooth val="0"/>
        </c:ser>
        <c:ser>
          <c:idx val="3"/>
          <c:order val="3"/>
          <c:tx>
            <c:v>Step survival</c:v>
          </c:tx>
          <c:cat>
            <c:strRef>
              <c:f>'Kaplan Meier'!$A$4:$A$11</c:f>
              <c:strCache>
                <c:ptCount val="0"/>
              </c:strCache>
            </c:strRef>
          </c:cat>
          <c:val>
            <c:numRef>
              <c:f>'Kaplan Meier'!$E$4:$E$11</c:f>
              <c:numCache>
                <c:formatCode>0.0000</c:formatCode>
                <c:ptCount val="0"/>
              </c:numCache>
            </c:numRef>
          </c:val>
          <c:smooth val="0"/>
        </c:ser>
        <c:ser>
          <c:idx val="4"/>
          <c:order val="4"/>
          <c:tx>
            <c:v>Cumulative event</c:v>
          </c:tx>
          <c:cat>
            <c:strRef>
              <c:f>'Kaplan Meier'!$A$4:$A$11</c:f>
              <c:strCache>
                <c:ptCount val="0"/>
              </c:strCache>
            </c:strRef>
          </c:cat>
          <c:val>
            <c:numRef>
              <c:f>'Kaplan Meier'!$F$4:$F$11</c:f>
              <c:numCache>
                <c:formatCode>0.0000</c:formatCode>
                <c:ptCount val="0"/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line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crossAx val="48650112"/>
        <c:crosses val="autoZero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drawing1.xml><?xml version="1.0" encoding="utf-8"?>
<xdr:wsDr xmlns:xdr="http://schemas.openxmlformats.org/drawingml/2006/spreadsheetDrawing">
  <xdr:twoCellAnchor>
    <xdr:from>
      <xdr:col>11</xdr:col>
      <xdr:colOff>0</xdr:colOff>
      <xdr:row>2</xdr:row>
      <xdr:rowOff>0</xdr:rowOff>
    </xdr:from>
    <xdr:to>
      <xdr:col>19</xdr:col>
      <xdr:colOff>0</xdr:colOff>
      <xdr:row>18</xdr:row>
      <xdr:rowOff>0</xdr:rowOff>
    </xdr:to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88e93d49ab1945d8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>
  <xdr:twoCellAnchor>
    <xdr:from>
      <xdr:col>9</xdr:col>
      <xdr:colOff>0</xdr:colOff>
      <xdr:row>2</xdr:row>
      <xdr:rowOff>0</xdr:rowOff>
    </xdr:from>
    <xdr:to>
      <xdr:col>17</xdr:col>
      <xdr:colOff>0</xdr:colOff>
      <xdr:row>18</xdr:row>
      <xdr:rowOff>0</xdr:rowOff>
    </xdr:to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b7a19243a13943fd"/>
        </a:graphicData>
      </a:graphic>
    </xdr:graphicFrame>
    <xdr:clientData/>
  </xdr:twoCellAnchor>
</xdr:wsDr>
</file>

<file path=xl/tables/table1.xml><?xml version="1.0" encoding="utf-8"?>
<x:table xmlns:x="http://schemas.openxmlformats.org/spreadsheetml/2006/main" id="1" name="CoxDataSetupTable" displayName="CoxDataSetupTable" ref="A3:H11" headerRowCount="1">
  <x:tableColumns count="8">
    <x:tableColumn id="1" name="absences"/>
    <x:tableColumn id="2" name="G3"/>
    <x:tableColumn id="3" name="failures"/>
    <x:tableColumn id="4" name="G1"/>
    <x:tableColumn id="5" name="G2"/>
    <x:tableColumn id="6" name="cox_time"/>
    <x:tableColumn id="7" name="cox_event"/>
    <x:tableColumn id="8" name="risk_group_from_G2"/>
  </x:tableColumns>
  <x:tableStyleInfo name="TableStyleMedium2" showRowStripes="1"/>
</x:table>
</file>

<file path=xl/tables/table2.xml><?xml version="1.0" encoding="utf-8"?>
<x:table xmlns:x="http://schemas.openxmlformats.org/spreadsheetml/2006/main" id="2" name="CoxHazardRatioTable" displayName="CoxHazardRatioTable" ref="A3:J13" headerRowCount="1">
  <x:tableColumns count="10">
    <x:tableColumn id="1" name="Term"/>
    <x:tableColumn id="2" name="Log coefficient"/>
    <x:tableColumn id="3" name="Standard error"/>
    <x:tableColumn id="4" name="Z value"/>
    <x:tableColumn id="5" name="P value"/>
    <x:tableColumn id="6" name="Hazard ratio"/>
    <x:tableColumn id="7" name="Lower 95% HR"/>
    <x:tableColumn id="8" name="Upper 95% HR"/>
    <x:tableColumn id="9" name="Decision"/>
    <x:tableColumn id="10" name="Interpretation"/>
  </x:tableColumns>
  <x:tableStyleInfo name="TableStyleMedium2" showRowStripes="1"/>
</x:table>
</file>

<file path=xl/tables/table3.xml><?xml version="1.0" encoding="utf-8"?>
<x:table xmlns:x="http://schemas.openxmlformats.org/spreadsheetml/2006/main" id="3" name="KaplanMeierTable" displayName="KaplanMeierTable" ref="A3:H11" headerRowCount="1">
  <x:tableColumns count="8">
    <x:tableColumn id="1" name="Time"/>
    <x:tableColumn id="2" name="At risk"/>
    <x:tableColumn id="3" name="Events"/>
    <x:tableColumn id="4" name="Censored"/>
    <x:tableColumn id="5" name="Step survival"/>
    <x:tableColumn id="6" name="Cumulative event"/>
    <x:tableColumn id="7" name="Formula note"/>
    <x:tableColumn id="8" name="Decision note"/>
  </x:tableColumns>
  <x:tableStyleInfo name="TableStyleMedium2" showRowStripes="1"/>
</x:table>
</file>

<file path=xl/tables/table4.xml><?xml version="1.0" encoding="utf-8"?>
<x:table xmlns:x="http://schemas.openxmlformats.org/spreadsheetml/2006/main" id="4" name="CoxReportTemplateTable" displayName="CoxReportTemplateTable" ref="A3:F10" headerRowCount="1">
  <x:tableColumns count="6">
    <x:tableColumn id="1" name="Section"/>
    <x:tableColumn id="2" name="Text / Formula"/>
    <x:tableColumn id="3" name="Where to get value"/>
    <x:tableColumn id="4" name="Excel formula help"/>
    <x:tableColumn id="5" name="Status"/>
    <x:tableColumn id="6" name="Notes"/>
  </x:tableColumns>
  <x:tableStyleInfo name="TableStyleMedium2" showRowStripes="1"/>
</x:table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2.xml.rels>&#65279;<?xml version="1.0" encoding="utf-8"?><Relationships xmlns="http://schemas.openxmlformats.org/package/2006/relationships"><Relationship Type="http://schemas.openxmlformats.org/officeDocument/2006/relationships/table" Target="/xl/tables/table1.xml" Id="R56b63c3d78ad40c3" /></Relationships>
</file>

<file path=xl/worksheets/_rels/sheet3.xml.rels>&#65279;<?xml version="1.0" encoding="utf-8"?><Relationships xmlns="http://schemas.openxmlformats.org/package/2006/relationships"><Relationship Type="http://schemas.openxmlformats.org/officeDocument/2006/relationships/drawing" Target="/xl/drawings/drawing1.xml" Id="Ra1cb2586863843c9" /><Relationship Type="http://schemas.openxmlformats.org/officeDocument/2006/relationships/table" Target="/xl/tables/table2.xml" Id="R7efe97fb06634e0b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2.xml" Id="Re0baa2fe6a4b4c73" /><Relationship Type="http://schemas.openxmlformats.org/officeDocument/2006/relationships/table" Target="/xl/tables/table3.xml" Id="R68eafab3e7ff4a55" /></Relationships>
</file>

<file path=xl/worksheets/_rels/sheet5.xml.rels>&#65279;<?xml version="1.0" encoding="utf-8"?><Relationships xmlns="http://schemas.openxmlformats.org/package/2006/relationships"><Relationship Type="http://schemas.openxmlformats.org/officeDocument/2006/relationships/table" Target="/xl/tables/table4.xml" Id="R0d8cce91729043f0" /></Relationships>
</file>

<file path=xl/worksheets/sheet1.xml><?xml version="1.0" encoding="utf-8"?>
<x:worksheet xmlns:x="http://schemas.openxmlformats.org/spreadsheetml/2006/main">
  <x:sheetFormatPr defaultRowHeight="15"/>
  <x:cols>
    <x:col min="1" max="1" width="25.6299991607666" hidden="0" customWidth="1"/>
    <x:col min="2" max="2" width="59.25" hidden="0" customWidth="1"/>
  </x:cols>
  <x:sheetData>
    <x:row r="1">
      <x:c r="A1" s="5" t="str">
        <x:v>Cox Regression Worked Excel File</x:v>
      </x:c>
    </x:row>
    <x:row r="3">
      <x:c r="A3" s="12" t="str">
        <x:v>Test folder</x:v>
      </x:c>
      <x:c r="B3" s="16" t="str">
        <x:v>D:\DATA ANALYSIS\H Regression Tests and Models\Cox Regression</x:v>
      </x:c>
    </x:row>
    <x:row r="4">
      <x:c r="A4" s="12" t="str">
        <x:v>Dataset expected</x:v>
      </x:c>
      <x:c r="B4" s="16" t="str">
        <x:v>dataset.csv in the same Cox Regression folder</x:v>
      </x:c>
    </x:row>
    <x:row r="5">
      <x:c r="A5" s="12" t="str">
        <x:v>Survival time</x:v>
      </x:c>
      <x:c r="B5" s="16" t="str">
        <x:v>cox_time = absences + 1</x:v>
      </x:c>
    </x:row>
    <x:row r="6">
      <x:c r="A6" s="12" t="str">
        <x:v>Event status</x:v>
      </x:c>
      <x:c r="B6" s="16" t="str">
        <x:v>cox_event = 1 when G3 &lt; 10 OR failures &gt; 0; otherwise 0</x:v>
      </x:c>
    </x:row>
    <x:row r="7">
      <x:c r="A7" s="12" t="str">
        <x:v>Model</x:v>
      </x:c>
      <x:c r="B7" s="16" t="str">
        <x:v>Cox Proportional Hazards Regression</x:v>
      </x:c>
    </x:row>
    <x:row r="8">
      <x:c r="A8" s="12" t="str">
        <x:v>Main interpretation</x:v>
      </x:c>
      <x:c r="B8" s="16" t="str">
        <x:v>EXP(coefficient) = hazard ratio</x:v>
      </x:c>
    </x:row>
    <x:row r="9">
      <x:c r="A9" s="12" t="str">
        <x:v>Decision</x:v>
      </x:c>
      <x:c r="B9" s="16" t="str">
        <x:v>p &lt; 0.05 and hazard-ratio CI not crossing 1</x:v>
      </x:c>
    </x:row>
    <x:row r="10">
      <x:c r="A10" s="12" t="str">
        <x:v>Outputs</x:v>
      </x:c>
      <x:c r="B10" s="16" t="str">
        <x:v>Python_Output, R_Output, SPSS_Output with PNG/CSV/TXT/PDF reports</x:v>
      </x:c>
    </x:row>
    <x:row r="11">
      <x:c r="A11" s="12" t="str">
        <x:v>Attached format followed</x:v>
      </x:c>
      <x:c r="B11" s="16" t="str">
        <x:v>Folder-first dataset, fallback folder, cleanup, charts, tables, TXT, PDF</x:v>
      </x:c>
    </x:row>
    <x:row r="12">
      <x:c r="A12" s="12" t="str">
        <x:v>Use</x:v>
      </x:c>
      <x:c r="B12" s="16" t="str">
        <x:v>Paste actual outputs from Python/R/SPSS into the calculation sheets as needed</x:v>
      </x:c>
    </x:row>
  </x:sheetData>
  <x:mergeCells>
    <x:mergeCell ref="A1:H1"/>
  </x:mergeCells>
  <x:pageMargins left="0.7" right="0.7" top="0.75" bottom="0.75" header="0.3" footer="0.3"/>
</x:worksheet>
</file>

<file path=xl/worksheets/sheet2.xml><?xml version="1.0" encoding="utf-8"?>
<x:worksheet xmlns:x="http://schemas.openxmlformats.org/spreadsheetml/2006/main">
  <x:sheetFormatPr defaultRowHeight="15"/>
  <x:cols>
    <x:col min="1" max="1" width="35.380001068115234" hidden="0" customWidth="1"/>
    <x:col min="2" max="2" width="2.630000114440918" hidden="0" customWidth="1"/>
    <x:col min="3" max="3" width="6.130000114440918" hidden="0" customWidth="1"/>
    <x:col min="4" max="4" width="2.630000114440918" hidden="0" customWidth="1"/>
    <x:col min="5" max="5" width="2.630000114440918" hidden="0" customWidth="1"/>
    <x:col min="6" max="6" width="7.5" hidden="0" customWidth="1"/>
    <x:col min="7" max="7" width="8.25" hidden="0" customWidth="1"/>
    <x:col min="8" max="8" width="16.25" hidden="0" customWidth="1"/>
  </x:cols>
  <x:sheetData>
    <x:row r="1">
      <x:c r="A1" s="5" t="str">
        <x:v>Data Preparation Formulas for Cox Regression</x:v>
      </x:c>
    </x:row>
    <x:row r="3">
      <x:c r="A3" s="20" t="str">
        <x:v>absences</x:v>
      </x:c>
      <x:c r="B3" s="20" t="str">
        <x:v>G3</x:v>
      </x:c>
      <x:c r="C3" s="20" t="str">
        <x:v>failures</x:v>
      </x:c>
      <x:c r="D3" s="20" t="str">
        <x:v>G1</x:v>
      </x:c>
      <x:c r="E3" s="20" t="str">
        <x:v>G2</x:v>
      </x:c>
      <x:c r="F3" s="20" t="str">
        <x:v>cox_time</x:v>
      </x:c>
      <x:c r="G3" s="20" t="str">
        <x:v>cox_event</x:v>
      </x:c>
      <x:c r="H3" s="20" t="str">
        <x:v>risk_group_from_G2</x:v>
      </x:c>
    </x:row>
    <x:row r="4">
      <x:c r="A4" t="n">
        <x:v>4</x:v>
      </x:c>
      <x:c r="B4" t="n">
        <x:v>12</x:v>
      </x:c>
      <x:c r="C4" t="n">
        <x:v>0</x:v>
      </x:c>
      <x:c r="D4" t="n">
        <x:v>11</x:v>
      </x:c>
      <x:c r="E4" t="n">
        <x:v>12</x:v>
      </x:c>
      <x:c r="F4" t="n">
        <x:f>A4+1</x:f>
        <x:v>5</x:v>
      </x:c>
      <x:c r="G4" t="n">
        <x:f>IF(OR(B4&lt;10,C4&gt;0),1,0)</x:f>
        <x:v>0</x:v>
      </x:c>
      <x:c r="H4" s="16" t="str">
        <x:f>IF(E4&lt;10,"Higher risk: G2 &lt; 10","Lower risk: G2 &gt;= 10")</x:f>
        <x:v>Lower risk: G2 &gt;= 10</x:v>
      </x:c>
    </x:row>
    <x:row r="5">
      <x:c r="A5" t="n">
        <x:v>0</x:v>
      </x:c>
      <x:c r="B5" t="n">
        <x:v>8</x:v>
      </x:c>
      <x:c r="C5" t="n">
        <x:v>0</x:v>
      </x:c>
      <x:c r="D5" t="n">
        <x:v>9</x:v>
      </x:c>
      <x:c r="E5" t="n">
        <x:v>8</x:v>
      </x:c>
      <x:c r="F5" t="n">
        <x:f>A5+1</x:f>
        <x:v>1</x:v>
      </x:c>
      <x:c r="G5" t="n">
        <x:f>IF(OR(B5&lt;10,C5&gt;0),1,0)</x:f>
        <x:v>1</x:v>
      </x:c>
      <x:c r="H5" s="16" t="str">
        <x:f>IF(E5&lt;10,"Higher risk: G3 &lt; 10","Lower risk: G3 &gt;= 10")</x:f>
        <x:v>Higher risk: G3 &lt; 10</x:v>
      </x:c>
    </x:row>
    <x:row r="6">
      <x:c r="A6" t="n">
        <x:v>6</x:v>
      </x:c>
      <x:c r="B6" t="n">
        <x:v>14</x:v>
      </x:c>
      <x:c r="C6" t="n">
        <x:v>1</x:v>
      </x:c>
      <x:c r="D6" t="n">
        <x:v>12</x:v>
      </x:c>
      <x:c r="E6" t="n">
        <x:v>14</x:v>
      </x:c>
      <x:c r="F6" t="n">
        <x:f>A6+1</x:f>
        <x:v>7</x:v>
      </x:c>
      <x:c r="G6" t="n">
        <x:f>IF(OR(B6&lt;10,C6&gt;0),1,0)</x:f>
        <x:v>1</x:v>
      </x:c>
      <x:c r="H6" s="16" t="str">
        <x:f>IF(E6&lt;10,"Higher risk: G4 &lt; 10","Lower risk: G4 &gt;= 10")</x:f>
        <x:v>Lower risk: G4 &gt;= 10</x:v>
      </x:c>
    </x:row>
    <x:row r="7">
      <x:c r="A7" t="n">
        <x:v>2</x:v>
      </x:c>
      <x:c r="B7" t="n">
        <x:v>15</x:v>
      </x:c>
      <x:c r="C7" t="n">
        <x:v>0</x:v>
      </x:c>
      <x:c r="D7" t="n">
        <x:v>14</x:v>
      </x:c>
      <x:c r="E7" t="n">
        <x:v>15</x:v>
      </x:c>
      <x:c r="F7" t="n">
        <x:f>A7+1</x:f>
        <x:v>3</x:v>
      </x:c>
      <x:c r="G7" t="n">
        <x:f>IF(OR(B7&lt;10,C7&gt;0),1,0)</x:f>
        <x:v>0</x:v>
      </x:c>
      <x:c r="H7" s="16" t="str">
        <x:f>IF(E7&lt;10,"Higher risk: G5 &lt; 10","Lower risk: G5 &gt;= 10")</x:f>
        <x:v>Lower risk: G5 &gt;= 10</x:v>
      </x:c>
    </x:row>
    <x:row r="8">
      <x:c r="A8" t="n">
        <x:v>10</x:v>
      </x:c>
      <x:c r="B8" t="n">
        <x:v>9</x:v>
      </x:c>
      <x:c r="C8" t="n">
        <x:v>2</x:v>
      </x:c>
      <x:c r="D8" t="n">
        <x:v>8</x:v>
      </x:c>
      <x:c r="E8" t="n">
        <x:v>9</x:v>
      </x:c>
      <x:c r="F8" t="n">
        <x:f>A8+1</x:f>
        <x:v>11</x:v>
      </x:c>
      <x:c r="G8" t="n">
        <x:f>IF(OR(B8&lt;10,C8&gt;0),1,0)</x:f>
        <x:v>1</x:v>
      </x:c>
      <x:c r="H8" s="16" t="str">
        <x:f>IF(E8&lt;10,"Higher risk: G6 &lt; 10","Lower risk: G6 &gt;= 10")</x:f>
        <x:v>Higher risk: G6 &lt; 10</x:v>
      </x:c>
    </x:row>
    <x:row r="9">
      <x:c r="A9" t="n">
        <x:v>1</x:v>
      </x:c>
      <x:c r="B9" t="n">
        <x:v>13</x:v>
      </x:c>
      <x:c r="C9" t="n">
        <x:v>0</x:v>
      </x:c>
      <x:c r="D9" t="n">
        <x:v>12</x:v>
      </x:c>
      <x:c r="E9" t="n">
        <x:v>13</x:v>
      </x:c>
      <x:c r="F9" t="n">
        <x:f>A9+1</x:f>
        <x:v>2</x:v>
      </x:c>
      <x:c r="G9" t="n">
        <x:f>IF(OR(B9&lt;10,C9&gt;0),1,0)</x:f>
        <x:v>0</x:v>
      </x:c>
      <x:c r="H9" s="16" t="str">
        <x:f>IF(E9&lt;10,"Higher risk: G7 &lt; 10","Lower risk: G7 &gt;= 10")</x:f>
        <x:v>Lower risk: G7 &gt;= 10</x:v>
      </x:c>
    </x:row>
    <x:row r="10">
      <x:c r="A10" t="n">
        <x:v>7</x:v>
      </x:c>
      <x:c r="B10" t="n">
        <x:v>10</x:v>
      </x:c>
      <x:c r="C10" t="n">
        <x:v>0</x:v>
      </x:c>
      <x:c r="D10" t="n">
        <x:v>9</x:v>
      </x:c>
      <x:c r="E10" t="n">
        <x:v>10</x:v>
      </x:c>
      <x:c r="F10" t="n">
        <x:f>A10+1</x:f>
        <x:v>8</x:v>
      </x:c>
      <x:c r="G10" t="n">
        <x:f>IF(OR(B10&lt;10,C10&gt;0),1,0)</x:f>
        <x:v>0</x:v>
      </x:c>
      <x:c r="H10" s="16" t="str">
        <x:f>IF(E10&lt;10,"Higher risk: G8 &lt; 10","Lower risk: G8 &gt;= 10")</x:f>
        <x:v>Lower risk: G8 &gt;= 10</x:v>
      </x:c>
    </x:row>
    <x:row r="11">
      <x:c r="A11" t="n">
        <x:v>3</x:v>
      </x:c>
      <x:c r="B11" t="n">
        <x:v>16</x:v>
      </x:c>
      <x:c r="C11" t="n">
        <x:v>0</x:v>
      </x:c>
      <x:c r="D11" t="n">
        <x:v>15</x:v>
      </x:c>
      <x:c r="E11" t="n">
        <x:v>16</x:v>
      </x:c>
      <x:c r="F11" t="n">
        <x:f>A11+1</x:f>
        <x:v>4</x:v>
      </x:c>
      <x:c r="G11" t="n">
        <x:f>IF(OR(B11&lt;10,C11&gt;0),1,0)</x:f>
        <x:v>0</x:v>
      </x:c>
      <x:c r="H11" s="16" t="str">
        <x:f>IF(E11&lt;10,"Higher risk: G9 &lt; 10","Lower risk: G9 &gt;= 10")</x:f>
        <x:v>Lower risk: G9 &gt;= 10</x:v>
      </x:c>
    </x:row>
  </x:sheetData>
  <x:mergeCells>
    <x:mergeCell ref="A1:H1"/>
  </x:mergeCells>
  <x:pageMargins left="0.7" right="0.7" top="0.75" bottom="0.75" header="0.3" footer="0.3"/>
  <x:tableParts count="1">
    <x:tablePart xmlns:r="http://schemas.openxmlformats.org/officeDocument/2006/relationships" r:id="R56b63c3d78ad40c3"/>
  </x:tableParts>
</x:worksheet>
</file>

<file path=xl/worksheets/sheet3.xml><?xml version="1.0" encoding="utf-8"?>
<x:worksheet xmlns:x="http://schemas.openxmlformats.org/spreadsheetml/2006/main">
  <x:sheetFormatPr defaultRowHeight="15"/>
  <x:cols>
    <x:col min="1" max="1" width="31.6299991607666" hidden="0" customWidth="1"/>
    <x:col min="2" max="2" width="11.5" hidden="0" customWidth="1"/>
    <x:col min="3" max="3" width="11.630000114440918" hidden="0" customWidth="1"/>
    <x:col min="4" max="4" width="6.25" hidden="0" customWidth="1"/>
    <x:col min="5" max="5" width="6" hidden="0" customWidth="1"/>
    <x:col min="6" max="6" width="9.75" hidden="0" customWidth="1"/>
    <x:col min="7" max="7" width="11.380000114440918" hidden="0" customWidth="1"/>
    <x:col min="8" max="8" width="11.5" hidden="0" customWidth="1"/>
    <x:col min="9" max="9" width="11.25" hidden="0" customWidth="1"/>
    <x:col min="10" max="10" width="15.5" hidden="0" customWidth="1"/>
  </x:cols>
  <x:sheetData>
    <x:row r="1">
      <x:c r="A1" s="5" t="str">
        <x:v>Cox Regression Hazard Ratio Calculations</x:v>
      </x:c>
    </x:row>
    <x:row r="3">
      <x:c r="A3" s="20" t="str">
        <x:v>Term</x:v>
      </x:c>
      <x:c r="B3" s="20" t="str">
        <x:v>Log coefficient</x:v>
      </x:c>
      <x:c r="C3" s="20" t="str">
        <x:v>Standard error</x:v>
      </x:c>
      <x:c r="D3" s="20" t="str">
        <x:v>Z value</x:v>
      </x:c>
      <x:c r="E3" s="20" t="str">
        <x:v>P value</x:v>
      </x:c>
      <x:c r="F3" s="20" t="str">
        <x:v>Hazard ratio</x:v>
      </x:c>
      <x:c r="G3" s="20" t="str">
        <x:v>Lower 95% HR</x:v>
      </x:c>
      <x:c r="H3" s="20" t="str">
        <x:v>Upper 95% HR</x:v>
      </x:c>
      <x:c r="I3" s="20" t="str">
        <x:v>Decision</x:v>
      </x:c>
      <x:c r="J3" s="20" t="str">
        <x:v>Interpretation</x:v>
      </x:c>
    </x:row>
    <x:row r="4">
      <x:c r="A4" t="str">
        <x:v>G1</x:v>
      </x:c>
      <x:c r="B4" s="24" t="n">
        <x:v>-0.075</x:v>
      </x:c>
      <x:c r="C4" s="24" t="n">
        <x:v>0.032</x:v>
      </x:c>
      <x:c r="D4" s="24" t="n">
        <x:f>B4/C4</x:f>
        <x:v>-2.34375</x:v>
      </x:c>
      <x:c r="E4" s="24" t="n">
        <x:f>2*(1-NORM.S.DIST(ABS(D4),TRUE))</x:f>
        <x:v>0.01909096307277247</x:v>
      </x:c>
      <x:c r="F4" s="24" t="n">
        <x:f>EXP(B4)</x:f>
        <x:v>0.9277434863285529</x:v>
      </x:c>
      <x:c r="G4" s="24" t="n">
        <x:f>EXP(B4-1.96*C4)</x:f>
        <x:v>0.8713426335297432</x:v>
      </x:c>
      <x:c r="H4" s="24" t="n">
        <x:f>EXP(B4+1.96*C4)</x:f>
        <x:v>0.9877950915111255</x:v>
      </x:c>
      <x:c r="I4" t="str">
        <x:f>IF(AND(E4&lt;0.05,OR(G4&gt;1,H4&lt;1)),"Significant","Not significant")</x:f>
        <x:v>Significant</x:v>
      </x:c>
      <x:c r="J4" s="16" t="str">
        <x:f>IF(F4&gt;1,"Higher event hazard","Lower event hazard")</x:f>
        <x:v>Lower event hazard</x:v>
      </x:c>
    </x:row>
    <x:row r="5">
      <x:c r="A5" t="str">
        <x:v>G2</x:v>
      </x:c>
      <x:c r="B5" s="24" t="n">
        <x:v>-0.112</x:v>
      </x:c>
      <x:c r="C5" s="24" t="n">
        <x:v>0.028</x:v>
      </x:c>
      <x:c r="D5" s="24" t="n">
        <x:f>B5/C5</x:f>
        <x:v>-4</x:v>
      </x:c>
      <x:c r="E5" s="24" t="n">
        <x:f>2*(1-NORM.S.DIST(ABS(D5),TRUE))</x:f>
        <x:v>0.00006334248366623996</x:v>
      </x:c>
      <x:c r="F5" s="24" t="n">
        <x:f>EXP(B5)</x:f>
        <x:v>0.8940442575003572</x:v>
      </x:c>
      <x:c r="G5" s="24" t="n">
        <x:f>EXP(B5-1.96*C5)</x:f>
        <x:v>0.8463011613834297</x:v>
      </x:c>
      <x:c r="H5" s="24" t="n">
        <x:f>EXP(B5+1.96*C5)</x:f>
        <x:v>0.9444807248790046</x:v>
      </x:c>
      <x:c r="I5" t="str">
        <x:f>IF(AND(E5&lt;0.05,OR(G5&gt;1,H5&lt;1)),"Significant","Not significant")</x:f>
        <x:v>Significant</x:v>
      </x:c>
      <x:c r="J5" s="16" t="str">
        <x:f>IF(F5&gt;1,"Higher event hazard","Lower event hazard")</x:f>
        <x:v>Lower event hazard</x:v>
      </x:c>
    </x:row>
    <x:row r="6">
      <x:c r="A6" t="str">
        <x:v>studytime</x:v>
      </x:c>
      <x:c r="B6" s="24" t="n">
        <x:v>-0.045</x:v>
      </x:c>
      <x:c r="C6" s="24" t="n">
        <x:v>0.041</x:v>
      </x:c>
      <x:c r="D6" s="24" t="n">
        <x:f>B6/C6</x:f>
        <x:v>-1.097560975609756</x:v>
      </x:c>
      <x:c r="E6" s="24" t="n">
        <x:f>2*(1-NORM.S.DIST(ABS(D6),TRUE))</x:f>
        <x:v>0.27239624122377615</x:v>
      </x:c>
      <x:c r="F6" s="24" t="n">
        <x:f>EXP(B6)</x:f>
        <x:v>0.9559974818331</x:v>
      </x:c>
      <x:c r="G6" s="24" t="n">
        <x:f>EXP(B6-1.96*C6)</x:f>
        <x:v>0.8821792608786025</x:v>
      </x:c>
      <x:c r="H6" s="24" t="n">
        <x:f>EXP(B6+1.96*C6)</x:f>
        <x:v>1.035992599011002</x:v>
      </x:c>
      <x:c r="I6" t="str">
        <x:f>IF(AND(E6&lt;0.05,OR(G6&gt;1,H6&lt;1)),"Significant","Not significant")</x:f>
        <x:v>Not significant</x:v>
      </x:c>
      <x:c r="J6" s="16" t="str">
        <x:f>IF(F6&gt;1,"Higher event hazard","Lower event hazard")</x:f>
        <x:v>Lower event hazard</x:v>
      </x:c>
    </x:row>
    <x:row r="7">
      <x:c r="A7" t="str">
        <x:v>age</x:v>
      </x:c>
      <x:c r="B7" s="24" t="n">
        <x:v>0.032</x:v>
      </x:c>
      <x:c r="C7" s="24" t="n">
        <x:v>0.025</x:v>
      </x:c>
      <x:c r="D7" s="24" t="n">
        <x:f>B7/C7</x:f>
        <x:v>1.28</x:v>
      </x:c>
      <x:c r="E7" s="24" t="n">
        <x:f>2*(1-NORM.S.DIST(ABS(D7),TRUE))</x:f>
        <x:v>0.20054513590888412</x:v>
      </x:c>
      <x:c r="F7" s="24" t="n">
        <x:f>EXP(B7)</x:f>
        <x:v>1.0325175053051183</x:v>
      </x:c>
      <x:c r="G7" s="24" t="n">
        <x:f>EXP(B7-1.96*C7)</x:f>
        <x:v>0.9831436846349096</x:v>
      </x:c>
      <x:c r="H7" s="24" t="n">
        <x:f>EXP(B7+1.96*C7)</x:f>
        <x:v>1.0843708965667604</x:v>
      </x:c>
      <x:c r="I7" t="str">
        <x:f>IF(AND(E7&lt;0.05,OR(G7&gt;1,H7&lt;1)),"Significant","Not significant")</x:f>
        <x:v>Not significant</x:v>
      </x:c>
      <x:c r="J7" s="16" t="str">
        <x:f>IF(F7&gt;1,"Higher event hazard","Lower event hazard")</x:f>
        <x:v>Higher event hazard</x:v>
      </x:c>
    </x:row>
    <x:row r="8">
      <x:c r="A8" t="str">
        <x:v>Medu</x:v>
      </x:c>
      <x:c r="B8" s="24" t="n">
        <x:v>-0.018</x:v>
      </x:c>
      <x:c r="C8" s="24" t="n">
        <x:v>0.03</x:v>
      </x:c>
      <x:c r="D8" s="24" t="n">
        <x:f>B8/C8</x:f>
        <x:v>-0.6</x:v>
      </x:c>
      <x:c r="E8" s="24" t="n">
        <x:f>2*(1-NORM.S.DIST(ABS(D8),TRUE))</x:f>
        <x:v>0.5485062355001471</x:v>
      </x:c>
      <x:c r="F8" s="24" t="n">
        <x:f>EXP(B8)</x:f>
        <x:v>0.9821610323583008</x:v>
      </x:c>
      <x:c r="G8" s="24" t="n">
        <x:f>EXP(B8-1.96*C8)</x:f>
        <x:v>0.9260750500962484</x:v>
      </x:c>
      <x:c r="H8" s="24" t="n">
        <x:f>EXP(B8+1.96*C8)</x:f>
        <x:v>1.0416437559600236</x:v>
      </x:c>
      <x:c r="I8" t="str">
        <x:f>IF(AND(E8&lt;0.05,OR(G8&gt;1,H8&lt;1)),"Significant","Not significant")</x:f>
        <x:v>Not significant</x:v>
      </x:c>
      <x:c r="J8" s="16" t="str">
        <x:f>IF(F8&gt;1,"Higher event hazard","Lower event hazard")</x:f>
        <x:v>Lower event hazard</x:v>
      </x:c>
    </x:row>
    <x:row r="9">
      <x:c r="A9" t="str">
        <x:v>Fedu</x:v>
      </x:c>
      <x:c r="B9" s="24" t="n">
        <x:v>-0.011</x:v>
      </x:c>
      <x:c r="C9" s="24" t="n">
        <x:v>0.029</x:v>
      </x:c>
      <x:c r="D9" s="24" t="n">
        <x:f>B9/C9</x:f>
        <x:v>-0.3793103448275862</x:v>
      </x:c>
      <x:c r="E9" s="24" t="n">
        <x:f>2*(1-NORM.S.DIST(ABS(D9),TRUE))</x:f>
        <x:v>0.7044574185835883</x:v>
      </x:c>
      <x:c r="F9" s="24" t="n">
        <x:f>EXP(B9)</x:f>
        <x:v>0.9890602787753687</x:v>
      </x:c>
      <x:c r="G9" s="24" t="n">
        <x:f>EXP(B9-1.96*C9)</x:f>
        <x:v>0.9344099672121577</x:v>
      </x:c>
      <x:c r="H9" s="24" t="n">
        <x:f>EXP(B9+1.96*C9)</x:f>
        <x:v>1.0469068924530218</x:v>
      </x:c>
      <x:c r="I9" t="str">
        <x:f>IF(AND(E9&lt;0.05,OR(G9&gt;1,H9&lt;1)),"Significant","Not significant")</x:f>
        <x:v>Not significant</x:v>
      </x:c>
      <x:c r="J9" s="16" t="str">
        <x:f>IF(F9&gt;1,"Higher event hazard","Lower event hazard")</x:f>
        <x:v>Lower event hazard</x:v>
      </x:c>
    </x:row>
    <x:row r="10">
      <x:c r="A10" t="str">
        <x:v>traveltime</x:v>
      </x:c>
      <x:c r="B10" s="24" t="n">
        <x:v>0.041</x:v>
      </x:c>
      <x:c r="C10" s="24" t="n">
        <x:v>0.045</x:v>
      </x:c>
      <x:c r="D10" s="24" t="n">
        <x:f>B10/C10</x:f>
        <x:v>0.9111111111111112</x:v>
      </x:c>
      <x:c r="E10" s="24" t="n">
        <x:f>2*(1-NORM.S.DIST(ABS(D10),TRUE))</x:f>
        <x:v>0.3622368326194563</x:v>
      </x:c>
      <x:c r="F10" s="24" t="n">
        <x:f>EXP(B10)</x:f>
        <x:v>1.0418521055454795</x:v>
      </x:c>
      <x:c r="G10" s="24" t="n">
        <x:f>EXP(B10-1.96*C10)</x:f>
        <x:v>0.953896599191329</x:v>
      </x:c>
      <x:c r="H10" s="24" t="n">
        <x:f>EXP(B10+1.96*C10)</x:f>
        <x:v>1.1379176849458843</x:v>
      </x:c>
      <x:c r="I10" t="str">
        <x:f>IF(AND(E10&lt;0.05,OR(G10&gt;1,H10&lt;1)),"Significant","Not significant")</x:f>
        <x:v>Not significant</x:v>
      </x:c>
      <x:c r="J10" s="16" t="str">
        <x:f>IF(F10&gt;1,"Higher event hazard","Lower event hazard")</x:f>
        <x:v>Higher event hazard</x:v>
      </x:c>
    </x:row>
    <x:row r="11">
      <x:c r="A11" t="str">
        <x:v>health</x:v>
      </x:c>
      <x:c r="B11" s="24" t="n">
        <x:v>0.029</x:v>
      </x:c>
      <x:c r="C11" s="24" t="n">
        <x:v>0.022</x:v>
      </x:c>
      <x:c r="D11" s="24" t="n">
        <x:f>B11/C11</x:f>
        <x:v>1.3181818181818183</x:v>
      </x:c>
      <x:c r="E11" s="24" t="n">
        <x:f>2*(1-NORM.S.DIST(ABS(D11),TRUE))</x:f>
        <x:v>0.187442790475691</x:v>
      </x:c>
      <x:c r="F11" s="24" t="n">
        <x:f>EXP(B11)</x:f>
        <x:v>1.0294245944751308</x:v>
      </x:c>
      <x:c r="G11" s="24" t="n">
        <x:f>EXP(B11-1.96*C11)</x:f>
        <x:v>0.9859792196571687</x:v>
      </x:c>
      <x:c r="H11" s="24" t="n">
        <x:f>EXP(B11+1.96*C11)</x:f>
        <x:v>1.0747843104429293</x:v>
      </x:c>
      <x:c r="I11" t="str">
        <x:f>IF(AND(E11&lt;0.05,OR(G11&gt;1,H11&lt;1)),"Significant","Not significant")</x:f>
        <x:v>Not significant</x:v>
      </x:c>
      <x:c r="J11" s="16" t="str">
        <x:f>IF(F11&gt;1,"Higher event hazard","Lower event hazard")</x:f>
        <x:v>Higher event hazard</x:v>
      </x:c>
    </x:row>
    <x:row r="12">
      <x:c r="A12" t="str">
        <x:v>school_MS</x:v>
      </x:c>
      <x:c r="B12" s="24" t="n">
        <x:v>0.086</x:v>
      </x:c>
      <x:c r="C12" s="24" t="n">
        <x:v>0.084</x:v>
      </x:c>
      <x:c r="D12" s="24" t="n">
        <x:f>B12/C12</x:f>
        <x:v>1.0238095238095237</x:v>
      </x:c>
      <x:c r="E12" s="24" t="n">
        <x:f>2*(1-NORM.S.DIST(ABS(D12),TRUE))</x:f>
        <x:v>0.3059252511243238</x:v>
      </x:c>
      <x:c r="F12" s="24" t="n">
        <x:f>EXP(B12)</x:f>
        <x:v>1.0898063283051287</x:v>
      </x:c>
      <x:c r="G12" s="24" t="n">
        <x:f>EXP(B12-1.96*C12)</x:f>
        <x:v>0.9243726387028601</x:v>
      </x:c>
      <x:c r="H12" s="24" t="n">
        <x:f>EXP(B12+1.96*C12)</x:f>
        <x:v>1.2848474559789358</x:v>
      </x:c>
      <x:c r="I12" t="str">
        <x:f>IF(AND(E12&lt;0.05,OR(G12&gt;1,H12&lt;1)),"Significant","Not significant")</x:f>
        <x:v>Not significant</x:v>
      </x:c>
      <x:c r="J12" s="16" t="str">
        <x:f>IF(F12&gt;1,"Higher event hazard","Lower event hazard")</x:f>
        <x:v>Higher event hazard</x:v>
      </x:c>
    </x:row>
    <x:row r="13">
      <x:c r="A13" t="str">
        <x:v>sex_M</x:v>
      </x:c>
      <x:c r="B13" s="24" t="n">
        <x:v>0.052</x:v>
      </x:c>
      <x:c r="C13" s="24" t="n">
        <x:v>0.071</x:v>
      </x:c>
      <x:c r="D13" s="24" t="n">
        <x:f>B13/C13</x:f>
        <x:v>0.7323943661971831</x:v>
      </x:c>
      <x:c r="E13" s="24" t="n">
        <x:f>2*(1-NORM.S.DIST(ABS(D13),TRUE))</x:f>
        <x:v>0.4639278964503508</x:v>
      </x:c>
      <x:c r="F13" s="24" t="n">
        <x:f>EXP(B13)</x:f>
        <x:v>1.0533757425133647</x:v>
      </x:c>
      <x:c r="G13" s="24" t="n">
        <x:f>EXP(B13-1.96*C13)</x:f>
        <x:v>0.9165304390306921</x:v>
      </x:c>
      <x:c r="H13" s="24" t="n">
        <x:f>EXP(B13+1.96*C13)</x:f>
        <x:v>1.2106531410883399</x:v>
      </x:c>
      <x:c r="I13" t="str">
        <x:f>IF(AND(E13&lt;0.05,OR(G13&gt;1,H13&lt;1)),"Significant","Not significant")</x:f>
        <x:v>Not significant</x:v>
      </x:c>
      <x:c r="J13" s="16" t="str">
        <x:f>IF(F13&gt;1,"Higher event hazard","Lower event hazard")</x:f>
        <x:v>Higher event hazard</x:v>
      </x:c>
    </x:row>
  </x:sheetData>
  <x:mergeCells>
    <x:mergeCell ref="A1:J1"/>
  </x:mergeCells>
  <x:conditionalFormatting sqref="E4:E13">
    <x:cfRule type="cellIs" dxfId="0" priority="1" operator="lessThan">
      <x:formula>0.05</x:formula>
    </x:cfRule>
  </x:conditionalFormatting>
  <x:conditionalFormatting sqref="F4:F13">
    <x:cfRule type="dataBar" priority="2">
      <x:dataBar>
        <x:cfvo type="min"/>
        <x:cfvo type="max"/>
        <x:color rgb="FF2E86AB"/>
      </x:dataBar>
      <x:extLst>
        <x:ext xmlns:x14="http://schemas.microsoft.com/office/spreadsheetml/2009/9/main" uri="{B025F937-C7B1-47D3-B67F-A62EFF666E3E}">
          <x14:id>{DC6DBF5A-A555-7F4F-0830-E4F1C9087BAB}</x14:id>
        </x:ext>
      </x:extLst>
    </x:cfRule>
  </x:conditionalFormatting>
  <x:pageMargins left="0.7" right="0.7" top="0.75" bottom="0.75" header="0.3" footer="0.3"/>
  <x:drawing xmlns:r="http://schemas.openxmlformats.org/officeDocument/2006/relationships" r:id="Ra1cb2586863843c9"/>
  <x:tableParts count="1">
    <x:tablePart xmlns:r="http://schemas.openxmlformats.org/officeDocument/2006/relationships" r:id="R7efe97fb06634e0b"/>
  </x:tableParts>
  <x:extLst>
    <x:ext xmlns:x14="http://schemas.microsoft.com/office/spreadsheetml/2009/9/main" xmlns:xm="http://schemas.microsoft.com/office/excel/2006/main" uri="{78C0D931-6437-407d-A8EE-F0AAD7539E65}">
      <x14:conditionalFormattings>
        <x14:conditionalFormatting>
          <x14:cfRule type="dataBar" priority="2" id="{DC6DBF5A-A555-7F4F-0830-E4F1C9087BAB}">
            <x14:dataBar gradient="1">
              <x14:cfvo type="min"/>
              <x14:cfvo type="max"/>
              <x14:fillColor rgb="FF2E86AB"/>
            </x14:dataBar>
          </x14:cfRule>
          <xm:sqref>F4:F13</xm:sqref>
        </x14:conditionalFormatting>
      </x14:conditionalFormattings>
    </x:ext>
  </x:extLst>
</x:worksheet>
</file>

<file path=xl/worksheets/sheet4.xml><?xml version="1.0" encoding="utf-8"?>
<x:worksheet xmlns:x="http://schemas.openxmlformats.org/spreadsheetml/2006/main">
  <x:sheetFormatPr defaultRowHeight="15"/>
  <x:cols>
    <x:col min="1" max="1" width="28.1299991607666" hidden="0" customWidth="1"/>
    <x:col min="2" max="2" width="5.380000114440918" hidden="0" customWidth="1"/>
    <x:col min="3" max="3" width="5.5" hidden="0" customWidth="1"/>
    <x:col min="4" max="4" width="7.75" hidden="0" customWidth="1"/>
    <x:col min="5" max="5" width="10.25" hidden="0" customWidth="1"/>
    <x:col min="6" max="6" width="13.880000114440918" hidden="0" customWidth="1"/>
    <x:col min="7" max="7" width="30.1299991607666" hidden="0" customWidth="1"/>
    <x:col min="8" max="8" width="18.6299991607666" hidden="0" customWidth="1"/>
  </x:cols>
  <x:sheetData>
    <x:row r="1">
      <x:c r="A1" s="5" t="str">
        <x:v>Kaplan-Meier Worked Survival Table</x:v>
      </x:c>
    </x:row>
    <x:row r="3">
      <x:c r="A3" s="20" t="str">
        <x:v>Time</x:v>
      </x:c>
      <x:c r="B3" s="20" t="str">
        <x:v>At risk</x:v>
      </x:c>
      <x:c r="C3" s="20" t="str">
        <x:v>Events</x:v>
      </x:c>
      <x:c r="D3" s="20" t="str">
        <x:v>Censored</x:v>
      </x:c>
      <x:c r="E3" s="20" t="str">
        <x:v>Step survival</x:v>
      </x:c>
      <x:c r="F3" s="20" t="str">
        <x:v>Cumulative event</x:v>
      </x:c>
      <x:c r="G3" s="20" t="str">
        <x:v>Formula note</x:v>
      </x:c>
      <x:c r="H3" s="20" t="str">
        <x:v>Decision note</x:v>
      </x:c>
    </x:row>
    <x:row r="4">
      <x:c r="A4" t="n">
        <x:v>1</x:v>
      </x:c>
      <x:c r="B4" t="n">
        <x:v>100</x:v>
      </x:c>
      <x:c r="C4" t="n">
        <x:v>8</x:v>
      </x:c>
      <x:c r="D4" t="n">
        <x:v>3</x:v>
      </x:c>
      <x:c r="E4" s="24" t="n">
        <x:f>IF(B4&gt;0,1*(1-C4/B4),"")</x:f>
        <x:v>0.92</x:v>
      </x:c>
      <x:c r="F4" s="24" t="n">
        <x:f>1-E4</x:f>
        <x:v>0.07999999999999996</x:v>
      </x:c>
      <x:c r="G4" s="16" t="str">
        <x:v>S(t)=previous survival*(1-events/at risk)</x:v>
      </x:c>
      <x:c r="H4" s="16" t="str">
        <x:f>IF(F4&gt;0.5,"High cumulative event probability","Monitor survival pattern")</x:f>
        <x:v>Monitor survival pattern</x:v>
      </x:c>
    </x:row>
    <x:row r="5">
      <x:c r="A5" t="n">
        <x:v>2</x:v>
      </x:c>
      <x:c r="B5" t="n">
        <x:v>89</x:v>
      </x:c>
      <x:c r="C5" t="n">
        <x:v>7</x:v>
      </x:c>
      <x:c r="D5" t="n">
        <x:v>4</x:v>
      </x:c>
      <x:c r="E5" s="24" t="n">
        <x:f>IF(B5&gt;0,E4*(1-C5/B5),"")</x:f>
        <x:v>0.8476404494382023</x:v>
      </x:c>
      <x:c r="F5" s="24" t="n">
        <x:f>1-E5</x:f>
        <x:v>0.15235955056179773</x:v>
      </x:c>
      <x:c r="G5" s="16" t="str"/>
      <x:c r="H5" s="16" t="str">
        <x:f>IF(F5&gt;0.5,"High cumulative event probability","Monitor survival pattern")</x:f>
        <x:v>Monitor survival pattern</x:v>
      </x:c>
    </x:row>
    <x:row r="6">
      <x:c r="A6" t="n">
        <x:v>3</x:v>
      </x:c>
      <x:c r="B6" t="n">
        <x:v>78</x:v>
      </x:c>
      <x:c r="C6" t="n">
        <x:v>6</x:v>
      </x:c>
      <x:c r="D6" t="n">
        <x:v>5</x:v>
      </x:c>
      <x:c r="E6" s="24" t="n">
        <x:f>IF(B6&gt;0,E5*(1-C6/B6),"")</x:f>
        <x:v>0.782437337942956</x:v>
      </x:c>
      <x:c r="F6" s="24" t="n">
        <x:f>1-E6</x:f>
        <x:v>0.217562662057044</x:v>
      </x:c>
      <x:c r="G6" s="16" t="str"/>
      <x:c r="H6" s="16" t="str">
        <x:f>IF(F6&gt;0.5,"High cumulative event probability","Monitor survival pattern")</x:f>
        <x:v>Monitor survival pattern</x:v>
      </x:c>
    </x:row>
    <x:row r="7">
      <x:c r="A7" t="n">
        <x:v>4</x:v>
      </x:c>
      <x:c r="B7" t="n">
        <x:v>67</x:v>
      </x:c>
      <x:c r="C7" t="n">
        <x:v>5</x:v>
      </x:c>
      <x:c r="D7" t="n">
        <x:v>6</x:v>
      </x:c>
      <x:c r="E7" s="24" t="n">
        <x:f>IF(B7&gt;0,E6*(1-C7/B7),"")</x:f>
        <x:v>0.72404649182781</x:v>
      </x:c>
      <x:c r="F7" s="24" t="n">
        <x:f>1-E7</x:f>
        <x:v>0.27595350817219</x:v>
      </x:c>
      <x:c r="G7" s="16" t="str"/>
      <x:c r="H7" s="16" t="str">
        <x:f>IF(F7&gt;0.5,"High cumulative event probability","Monitor survival pattern")</x:f>
        <x:v>Monitor survival pattern</x:v>
      </x:c>
    </x:row>
    <x:row r="8">
      <x:c r="A8" t="n">
        <x:v>5</x:v>
      </x:c>
      <x:c r="B8" t="n">
        <x:v>56</x:v>
      </x:c>
      <x:c r="C8" t="n">
        <x:v>4</x:v>
      </x:c>
      <x:c r="D8" t="n">
        <x:v>5</x:v>
      </x:c>
      <x:c r="E8" s="24" t="n">
        <x:f>IF(B8&gt;0,E7*(1-C8/B8),"")</x:f>
        <x:v>0.6723288852686807</x:v>
      </x:c>
      <x:c r="F8" s="24" t="n">
        <x:f>1-E8</x:f>
        <x:v>0.32767111473131927</x:v>
      </x:c>
      <x:c r="G8" s="16" t="str"/>
      <x:c r="H8" s="16" t="str">
        <x:f>IF(F8&gt;0.5,"High cumulative event probability","Monitor survival pattern")</x:f>
        <x:v>Monitor survival pattern</x:v>
      </x:c>
    </x:row>
    <x:row r="9">
      <x:c r="A9" t="n">
        <x:v>6</x:v>
      </x:c>
      <x:c r="B9" t="n">
        <x:v>47</x:v>
      </x:c>
      <x:c r="C9" t="n">
        <x:v>3</x:v>
      </x:c>
      <x:c r="D9" t="n">
        <x:v>4</x:v>
      </x:c>
      <x:c r="E9" s="24" t="n">
        <x:f>IF(B9&gt;0,E8*(1-C9/B9),"")</x:f>
        <x:v>0.6294142755706799</x:v>
      </x:c>
      <x:c r="F9" s="24" t="n">
        <x:f>1-E9</x:f>
        <x:v>0.37058572442932014</x:v>
      </x:c>
      <x:c r="G9" s="16" t="str"/>
      <x:c r="H9" s="16" t="str">
        <x:f>IF(F9&gt;0.5,"High cumulative event probability","Monitor survival pattern")</x:f>
        <x:v>Monitor survival pattern</x:v>
      </x:c>
    </x:row>
    <x:row r="10">
      <x:c r="A10" t="n">
        <x:v>7</x:v>
      </x:c>
      <x:c r="B10" t="n">
        <x:v>40</x:v>
      </x:c>
      <x:c r="C10" t="n">
        <x:v>3</x:v>
      </x:c>
      <x:c r="D10" t="n">
        <x:v>4</x:v>
      </x:c>
      <x:c r="E10" s="24" t="n">
        <x:f>IF(B10&gt;0,E9*(1-C10/B10),"")</x:f>
        <x:v>0.582208204902879</x:v>
      </x:c>
      <x:c r="F10" s="24" t="n">
        <x:f>1-E10</x:f>
        <x:v>0.41779179509712105</x:v>
      </x:c>
      <x:c r="G10" s="16" t="str"/>
      <x:c r="H10" s="16" t="str">
        <x:f>IF(F10&gt;0.5,"High cumulative event probability","Monitor survival pattern")</x:f>
        <x:v>Monitor survival pattern</x:v>
      </x:c>
    </x:row>
    <x:row r="11">
      <x:c r="A11" t="n">
        <x:v>8</x:v>
      </x:c>
      <x:c r="B11" t="n">
        <x:v>33</x:v>
      </x:c>
      <x:c r="C11" t="n">
        <x:v>2</x:v>
      </x:c>
      <x:c r="D11" t="n">
        <x:v>3</x:v>
      </x:c>
      <x:c r="E11" s="24" t="n">
        <x:f>IF(B11&gt;0,E10*(1-C11/B11),"")</x:f>
        <x:v>0.5469228591511893</x:v>
      </x:c>
      <x:c r="F11" s="24" t="n">
        <x:f>1-E11</x:f>
        <x:v>0.4530771408488107</x:v>
      </x:c>
      <x:c r="G11" s="16" t="str"/>
      <x:c r="H11" s="16" t="str">
        <x:f>IF(F11&gt;0.5,"High cumulative event probability","Monitor survival pattern")</x:f>
        <x:v>Monitor survival pattern</x:v>
      </x:c>
    </x:row>
  </x:sheetData>
  <x:mergeCells>
    <x:mergeCell ref="A1:H1"/>
  </x:mergeCells>
  <x:conditionalFormatting sqref="F4:F11">
    <x:cfRule type="dataBar" priority="1">
      <x:dataBar>
        <x:cfvo type="min"/>
        <x:cfvo type="max"/>
        <x:color rgb="FFF18F01"/>
      </x:dataBar>
      <x:extLst>
        <x:ext xmlns:x14="http://schemas.microsoft.com/office/spreadsheetml/2009/9/main" uri="{B025F937-C7B1-47D3-B67F-A62EFF666E3E}">
          <x14:id>{C3A3E96B-CBE1-D12D-8007-CC2C59ACF341}</x14:id>
        </x:ext>
      </x:extLst>
    </x:cfRule>
  </x:conditionalFormatting>
  <x:pageMargins left="0.7" right="0.7" top="0.75" bottom="0.75" header="0.3" footer="0.3"/>
  <x:drawing xmlns:r="http://schemas.openxmlformats.org/officeDocument/2006/relationships" r:id="Re0baa2fe6a4b4c73"/>
  <x:tableParts count="1">
    <x:tablePart xmlns:r="http://schemas.openxmlformats.org/officeDocument/2006/relationships" r:id="R68eafab3e7ff4a55"/>
  </x:tableParts>
  <x:extLst>
    <x:ext xmlns:x14="http://schemas.microsoft.com/office/spreadsheetml/2009/9/main" xmlns:xm="http://schemas.microsoft.com/office/excel/2006/main" uri="{78C0D931-6437-407d-A8EE-F0AAD7539E65}">
      <x14:conditionalFormattings>
        <x14:conditionalFormatting>
          <x14:cfRule type="dataBar" priority="1" id="{C3A3E96B-CBE1-D12D-8007-CC2C59ACF341}">
            <x14:dataBar gradient="1">
              <x14:cfvo type="min"/>
              <x14:cfvo type="max"/>
              <x14:fillColor rgb="FFF18F01"/>
            </x14:dataBar>
          </x14:cfRule>
          <xm:sqref>F4:F11</xm:sqref>
        </x14:conditionalFormatting>
      </x14:conditionalFormattings>
    </x:ext>
  </x:extLst>
</x:worksheet>
</file>

<file path=xl/worksheets/sheet5.xml><?xml version="1.0" encoding="utf-8"?>
<x:worksheet xmlns:x="http://schemas.openxmlformats.org/spreadsheetml/2006/main">
  <x:sheetFormatPr defaultRowHeight="15"/>
  <x:cols>
    <x:col min="1" max="1" width="27.25" hidden="0" customWidth="1"/>
    <x:col min="2" max="2" width="47.630001068115234" hidden="0" customWidth="1"/>
    <x:col min="3" max="3" width="19.6299991607666" hidden="0" customWidth="1"/>
    <x:col min="4" max="4" width="14.630000114440918" hidden="0" customWidth="1"/>
    <x:col min="5" max="5" width="7.25" hidden="0" customWidth="1"/>
    <x:col min="6" max="6" width="38.5" hidden="0" customWidth="1"/>
  </x:cols>
  <x:sheetData>
    <x:row r="1">
      <x:c r="A1" s="5" t="str">
        <x:v>Cox Regression Reporting Template</x:v>
      </x:c>
    </x:row>
    <x:row r="3">
      <x:c r="A3" s="20" t="str">
        <x:v>Section</x:v>
      </x:c>
      <x:c r="B3" s="20" t="str">
        <x:v>Text / Formula</x:v>
      </x:c>
      <x:c r="C3" s="20" t="str">
        <x:v>Where to get value</x:v>
      </x:c>
      <x:c r="D3" s="20" t="str">
        <x:v>Excel formula help</x:v>
      </x:c>
      <x:c r="E3" s="20" t="str">
        <x:v>Status</x:v>
      </x:c>
      <x:c r="F3" s="20" t="str">
        <x:v>Notes</x:v>
      </x:c>
    </x:row>
    <x:row r="4">
      <x:c r="A4" t="str">
        <x:v>Sample size</x:v>
      </x:c>
      <x:c r="B4" s="16" t="str">
        <x:v>The Cox model used [n] complete cases.</x:v>
      </x:c>
      <x:c r="C4" s="16" t="str">
        <x:v>Python/R fit statistics CSV</x:v>
      </x:c>
      <x:c r="D4" s="16" t="str"/>
      <x:c r="E4" s="16" t="str">
        <x:v>Required</x:v>
      </x:c>
      <x:c r="F4" s="16" t="str">
        <x:v>Report complete-case n.</x:v>
      </x:c>
    </x:row>
    <x:row r="5">
      <x:c r="A5" t="str">
        <x:v>Event definition</x:v>
      </x:c>
      <x:c r="B5" s="16" t="str">
        <x:v>cox_event = 1 when G3 &lt; 10 or failures &gt; 0.</x:v>
      </x:c>
      <x:c r="C5" s="16" t="str">
        <x:v>Data Setup sheet</x:v>
      </x:c>
      <x:c r="D5" s="16" t="str"/>
      <x:c r="E5" s="16" t="str">
        <x:v>Required</x:v>
      </x:c>
      <x:c r="F5" s="16" t="str">
        <x:v>Keep definition unchanged unless dataset changes.</x:v>
      </x:c>
    </x:row>
    <x:row r="6">
      <x:c r="A6" t="str">
        <x:v>Time definition</x:v>
      </x:c>
      <x:c r="B6" s="16" t="str">
        <x:v>cox_time = absences + 1.</x:v>
      </x:c>
      <x:c r="C6" s="16" t="str">
        <x:v>Data Setup sheet</x:v>
      </x:c>
      <x:c r="D6" s="16" t="str"/>
      <x:c r="E6" s="16" t="str">
        <x:v>Required</x:v>
      </x:c>
      <x:c r="F6" s="16" t="str">
        <x:v>Ensures positive survival time.</x:v>
      </x:c>
    </x:row>
    <x:row r="7">
      <x:c r="A7" t="str">
        <x:v>Hazard ratio</x:v>
      </x:c>
      <x:c r="B7" s="16" t="str">
        <x:v>A hazard ratio above 1 means higher event hazard.</x:v>
      </x:c>
      <x:c r="C7" s="16" t="str">
        <x:v>Cox Calculations</x:v>
      </x:c>
      <x:c r="D7" s="16" t="str">
        <x:v>=EXP(beta)</x:v>
      </x:c>
      <x:c r="E7" s="16" t="str">
        <x:v>Required</x:v>
      </x:c>
      <x:c r="F7" s="16" t="str">
        <x:v>Use HR with 95% CI.</x:v>
      </x:c>
    </x:row>
    <x:row r="8">
      <x:c r="A8" t="str">
        <x:v>Decision rule</x:v>
      </x:c>
      <x:c r="B8" s="16" t="str">
        <x:v>p &lt; 0.05 and CI not crossing 1 means significant.</x:v>
      </x:c>
      <x:c r="C8" s="16" t="str">
        <x:v>Cox Calculations</x:v>
      </x:c>
      <x:c r="D8" s="16" t="str">
        <x:v>=IF(AND(p&lt;0.05,OR(lower&gt;1,upper&lt;1)),"Significant","Not significant")</x:v>
      </x:c>
      <x:c r="E8" s="16" t="str">
        <x:v>Required</x:v>
      </x:c>
      <x:c r="F8" s="16" t="str">
        <x:v>Do not rely on p-value alone.</x:v>
      </x:c>
    </x:row>
    <x:row r="9">
      <x:c r="A9" t="str">
        <x:v>PH assumption</x:v>
      </x:c>
      <x:c r="B9" s="16" t="str">
        <x:v>Use cox.zph in R and log-minus-log visual check.</x:v>
      </x:c>
      <x:c r="C9" s="16" t="str">
        <x:v>R output and charts</x:v>
      </x:c>
      <x:c r="D9" s="16" t="str"/>
      <x:c r="E9" s="16" t="str">
        <x:v>Required</x:v>
      </x:c>
      <x:c r="F9" s="16" t="str">
        <x:v>Parallel curves support PH assumption.</x:v>
      </x:c>
    </x:row>
    <x:row r="10">
      <x:c r="A10" t="str">
        <x:v>Final sentence</x:v>
      </x:c>
      <x:c r="B10" s="16" t="str">
        <x:v>Predictors with HR &gt; 1 increase hazard; HR &lt; 1 decrease hazard.</x:v>
      </x:c>
      <x:c r="C10" s="16" t="str">
        <x:v>Coefficient table</x:v>
      </x:c>
      <x:c r="D10" s="16" t="str"/>
      <x:c r="E10" s="16" t="str">
        <x:v>Required</x:v>
      </x:c>
      <x:c r="F10" s="16" t="str">
        <x:v>Mention uncertainty.</x:v>
      </x:c>
    </x:row>
  </x:sheetData>
  <x:mergeCells>
    <x:mergeCell ref="A1:F1"/>
  </x:mergeCells>
  <x:pageMargins left="0.7" right="0.7" top="0.75" bottom="0.75" header="0.3" footer="0.3"/>
  <x:tableParts count="1">
    <x:tablePart xmlns:r="http://schemas.openxmlformats.org/officeDocument/2006/relationships" r:id="R0d8cce91729043f0"/>
  </x:tableParts>
</x:worksheet>
</file>