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featurePropertyBag/featurePropertyBag.xml" ContentType="application/vnd.ms-excel.featurepropertybag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fe540cedfc457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5b90c447edcf4527"/>
    <x:sheet xmlns:r="http://schemas.openxmlformats.org/officeDocument/2006/relationships" name="README" sheetId="2" r:id="R5bec1835d79148de"/>
    <x:sheet xmlns:r="http://schemas.openxmlformats.org/officeDocument/2006/relationships" name="Data Sample" sheetId="3" r:id="R11c3e82768224862"/>
    <x:sheet xmlns:r="http://schemas.openxmlformats.org/officeDocument/2006/relationships" name="Fit Statistics" sheetId="4" r:id="R61e7c356eb2b424d"/>
    <x:sheet xmlns:r="http://schemas.openxmlformats.org/officeDocument/2006/relationships" name="Coefficients" sheetId="5" r:id="R3c2324c7dc0f4ee2"/>
    <x:sheet xmlns:r="http://schemas.openxmlformats.org/officeDocument/2006/relationships" name="Excel AFT Calculator" sheetId="6" r:id="Rfeb6a37c33d64e90"/>
    <x:sheet xmlns:r="http://schemas.openxmlformats.org/officeDocument/2006/relationships" name="KM Table" sheetId="7" r:id="R5abccbc042a34d5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F4E79"/>
      </x:patternFill>
    </x:fill>
    <x:fill>
      <x:patternFill patternType="solid">
        <x:fgColor rgb="FFEAF3F8"/>
      </x:patternFill>
    </x:fill>
  </x:fills>
  <x:borders count="2">
    <x:border/>
    <x:border/>
  </x:borders>
  <x:cellStyleXfs count="1">
    <x:xf numFmtId="0" fontId="0" fillId="0" borderId="0"/>
  </x:cellStyleXfs>
  <x:cellXfs count="3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0" xfId="0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0" borderId="1" xfId="0" applyNumberFormat="1" applyFont="1" applyFill="1" applyBorder="1">
      <x:extLst>
        <x:ext uri="{C7286773-470A-42A8-94C5-96B5CB345126}">
          <xfpb:xfComplement xmlns:xfpb="http://schemas.microsoft.com/office/spreadsheetml/2022/featurepropertybag" i="0"/>
        </x:ext>
      </x:extLst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left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d63f36d38fe40bb" /><Relationship Type="http://schemas.openxmlformats.org/officeDocument/2006/relationships/theme" Target="/xl/theme/theme1.xml" Id="R8516b103125141a0" /><Relationship Type="http://schemas.microsoft.com/office/2022/11/relationships/FeaturePropertyBag" Target="/xl/featurePropertyBag/featurePropertyBag.xml" Id="R99e010c4e7fa42c1" /><Relationship Type="http://schemas.openxmlformats.org/officeDocument/2006/relationships/sharedStrings" Target="/xl/sharedStrings.xml" Id="Rdee2181df5104474" /><Relationship Type="http://schemas.openxmlformats.org/officeDocument/2006/relationships/worksheet" Target="/xl/worksheets/sheet1.xml" Id="R5b90c447edcf4527" /><Relationship Type="http://schemas.openxmlformats.org/officeDocument/2006/relationships/worksheet" Target="/xl/worksheets/sheet2.xml" Id="R5bec1835d79148de" /><Relationship Type="http://schemas.openxmlformats.org/officeDocument/2006/relationships/worksheet" Target="/xl/worksheets/sheet3.xml" Id="R11c3e82768224862" /><Relationship Type="http://schemas.openxmlformats.org/officeDocument/2006/relationships/worksheet" Target="/xl/worksheets/sheet4.xml" Id="R61e7c356eb2b424d" /><Relationship Type="http://schemas.openxmlformats.org/officeDocument/2006/relationships/worksheet" Target="/xl/worksheets/sheet5.xml" Id="R3c2324c7dc0f4ee2" /><Relationship Type="http://schemas.openxmlformats.org/officeDocument/2006/relationships/worksheet" Target="/xl/worksheets/sheet6.xml" Id="Rfeb6a37c33d64e90" /><Relationship Type="http://schemas.openxmlformats.org/officeDocument/2006/relationships/worksheet" Target="/xl/worksheets/sheet7.xml" Id="R5abccbc042a34d5f" /></Relationships>
</file>

<file path=xl/featurePropertyBag/featurePropertyBag.xml><?xml version="1.0" encoding="utf-8"?>
<xfpb:FeaturePropertyBags xmlns:xfpb="http://schemas.microsoft.com/office/spreadsheetml/2022/featurepropertybag">
  <xfpb:bag type="Checkbox"/>
  <xfpb:bag type="XFControls">
    <xfpb:bagId k="CellControl">0</xfpb:bagId>
  </xfpb:bag>
  <xfpb:bag type="XFComplement">
    <xfpb:bagId k="XFControls">1</xfpb:bagId>
  </xfpb:bag>
  <xfpb:bag type="XFComplements" extRef="XFComplementsMapperExtRef">
    <xfpb:a k="MappedFeaturePropertyBags">
      <xfpb:bagId>2</xfpb:bagId>
    </xfpb:a>
  </xfpb:bag>
</xfpb:FeaturePropertyBag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6" hidden="0" customWidth="1"/>
    <x:col min="3" max="3" width="26" hidden="0" customWidth="1"/>
    <x:col min="4" max="4" width="26" hidden="0" customWidth="1"/>
  </x:cols>
  <x:sheetData>
    <x:row r="1">
      <x:c r="A1" s="4" t="str">
        <x:v>Accelerated Failure Time Model Dashboard</x:v>
      </x:c>
      <x:c r="B1" t="str"/>
      <x:c r="C1" t="str"/>
      <x:c r="D1" t="str"/>
    </x:row>
    <x:row r="2">
      <x:c r="A2" s="18" t="str">
        <x:v>Folder</x:v>
      </x:c>
      <x:c r="B2" s="18" t="str">
        <x:v>D:\DATA ANALYSIS\H Regression Tests and Models\Accelerated Failure Time Model</x:v>
      </x:c>
      <x:c r="C2" s="18" t="str"/>
      <x:c r="D2" s="18" t="str"/>
    </x:row>
    <x:row r="3">
      <x:c r="A3" s="18" t="str">
        <x:v>Rows used in model</x:v>
      </x:c>
      <x:c r="B3" s="18" t="n">
        <x:v>649</x:v>
      </x:c>
      <x:c r="C3" s="18" t="str">
        <x:v>Events</x:v>
      </x:c>
      <x:c r="D3" s="18" t="n">
        <x:v>151</x:v>
      </x:c>
    </x:row>
    <x:row r="4">
      <x:c r="A4" s="18" t="str">
        <x:v>Right censored</x:v>
      </x:c>
      <x:c r="B4" s="18" t="n">
        <x:v>498</x:v>
      </x:c>
      <x:c r="C4" s="18" t="str">
        <x:v>Event rate</x:v>
      </x:c>
      <x:c r="D4" s="22" t="n">
        <x:v>0.23266563944530047</x:v>
      </x:c>
    </x:row>
    <x:row r="5">
      <x:c r="A5" s="18" t="str">
        <x:v>Best model by AIC</x:v>
      </x:c>
      <x:c r="B5" s="18" t="str">
        <x:v>Weibull AFT</x:v>
      </x:c>
      <x:c r="C5" s="18" t="str">
        <x:v>Best AIC</x:v>
      </x:c>
      <x:c r="D5" s="22" t="n">
        <x:v>1000.245346033847</x:v>
      </x:c>
    </x:row>
    <x:row r="6">
      <x:c r="A6" s="18" t="str">
        <x:v>Strongest acceleration term</x:v>
      </x:c>
      <x:c r="B6" s="18" t="str">
        <x:v>school_MS</x:v>
      </x:c>
      <x:c r="C6" s="18" t="str">
        <x:v>Acceleration factor</x:v>
      </x:c>
      <x:c r="D6" s="22" t="n">
        <x:v>0.6022686970466318</x:v>
      </x:c>
    </x:row>
    <x:row r="7">
      <x:c r="A7" t="str"/>
      <x:c r="B7" t="str"/>
      <x:c r="C7" t="str"/>
      <x:c r="D7" t="str"/>
    </x:row>
    <x:row r="8">
      <x:c r="A8" s="12" t="str">
        <x:v>Model</x:v>
      </x:c>
      <x:c r="B8" s="12" t="str">
        <x:v>AIC</x:v>
      </x:c>
      <x:c r="C8" s="12" t="str">
        <x:v>Log likelihood</x:v>
      </x:c>
      <x:c r="D8" s="12" t="str">
        <x:v>Scale/Shape</x:v>
      </x:c>
    </x:row>
    <x:row r="9">
      <x:c r="A9" t="str">
        <x:v>Log-Normal AFT</x:v>
      </x:c>
      <x:c r="B9" s="20" t="n">
        <x:v>1018.301898182405</x:v>
      </x:c>
      <x:c r="C9" s="20" t="n">
        <x:v>-498.1509490912025</x:v>
      </x:c>
      <x:c r="D9" s="20" t="n">
        <x:v>1.081251820147789</x:v>
      </x:c>
    </x:row>
    <x:row r="10">
      <x:c r="A10" t="str">
        <x:v>Weibull AFT</x:v>
      </x:c>
      <x:c r="B10" s="20" t="n">
        <x:v>1000.245346033847</x:v>
      </x:c>
      <x:c r="C10" s="20" t="n">
        <x:v>-489.1226730169235</x:v>
      </x:c>
      <x:c r="D10" s="20" t="n">
        <x:v>1.384443798137136</x:v>
      </x:c>
    </x:row>
    <x:row r="11">
      <x:c r="A11" t="str"/>
      <x:c r="B11" t="str"/>
      <x:c r="C11" t="str"/>
      <x:c r="D11" t="str"/>
    </x:row>
    <x:row r="12">
      <x:c r="A12" s="12" t="str">
        <x:v>Status</x:v>
      </x:c>
      <x:c r="B12" s="12" t="str">
        <x:v>Count</x:v>
      </x:c>
      <x:c r="C12" t="str"/>
      <x:c r="D12" t="str"/>
    </x:row>
    <x:row r="13">
      <x:c r="A13" t="str">
        <x:v>Event</x:v>
      </x:c>
      <x:c r="B13" t="n">
        <x:v>151</x:v>
      </x:c>
      <x:c r="C13" t="str"/>
      <x:c r="D13" t="str"/>
    </x:row>
    <x:row r="14">
      <x:c r="A14" t="str">
        <x:v>Right censored</x:v>
      </x:c>
      <x:c r="B14" t="n">
        <x:v>498</x:v>
      </x:c>
      <x:c r="C14" t="str"/>
      <x:c r="D14" t="str"/>
    </x:row>
  </x:sheetData>
  <x:mergeCells>
    <x:mergeCell ref="A1:D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90" hidden="0" customWidth="1"/>
  </x:cols>
  <x:sheetData>
    <x:row r="1">
      <x:c r="A1" s="4" t="str">
        <x:v>Accelerated Failure Time Model - Worked Excel File</x:v>
      </x:c>
      <x:c r="B1" t="str"/>
    </x:row>
    <x:row r="2">
      <x:c r="A2" s="18" t="str">
        <x:v>Purpose</x:v>
      </x:c>
      <x:c r="B2" s="18" t="str">
        <x:v>Workbook with fitted AFT results, coefficients, survival table, prepared data sample, and an Excel likelihood calculator.</x:v>
      </x:c>
    </x:row>
    <x:row r="3">
      <x:c r="A3" s="18" t="str">
        <x:v>Dataset</x:v>
      </x:c>
      <x:c r="B3" s="18" t="str">
        <x:v>dataset.csv from the attached Accelerated Failure Time Model folder.</x:v>
      </x:c>
    </x:row>
    <x:row r="4">
      <x:c r="A4" s="18" t="str">
        <x:v>Time variable</x:v>
      </x:c>
      <x:c r="B4" s="18" t="str">
        <x:v>aft_time = absences + 1 because this student dataset has no native survival duration column.</x:v>
      </x:c>
    </x:row>
    <x:row r="5">
      <x:c r="A5" s="18" t="str">
        <x:v>Event variable</x:v>
      </x:c>
      <x:c r="B5" s="18" t="str">
        <x:v>aft_event = 1 when G3 &lt; 10 or failures &gt; 0; otherwise right censored.</x:v>
      </x:c>
    </x:row>
    <x:row r="6">
      <x:c r="A6" s="18" t="str">
        <x:v>Models</x:v>
      </x:c>
      <x:c r="B6" s="18" t="str">
        <x:v>Log-Normal AFT and Weibull AFT.</x:v>
      </x:c>
    </x:row>
    <x:row r="7">
      <x:c r="A7" s="18" t="str">
        <x:v>Interpretation</x:v>
      </x:c>
      <x:c r="B7" s="18" t="str">
        <x:v>exp(coefficient) is the acceleration factor / time ratio. Above 1 = longer time to event; below 1 = shorter time.</x:v>
      </x:c>
    </x:row>
    <x:row r="8">
      <x:c r="A8" s="18" t="str">
        <x:v>Excel formulas</x:v>
      </x:c>
      <x:c r="B8" s="18" t="str">
        <x:v>Data Sample!AH:AI calculates aft_time/aft_event. Excel AFT Calculator calculates log-likelihood rows using fitted Log-Normal AFT coefficients.</x:v>
      </x:c>
    </x:row>
    <x:row r="9">
      <x:c r="A9" s="18" t="str">
        <x:v>Solver note</x:v>
      </x:c>
      <x:c r="B9" s="18" t="str">
        <x:v>To refit in Excel, minimize total negative log-likelihood by changing coefficient cells on the calculator sheet.</x:v>
      </x:c>
    </x:row>
  </x:sheetData>
  <x:mergeCells>
    <x:mergeCell ref="A1:B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  <x:col min="15" max="15" width="11" hidden="0" customWidth="1"/>
    <x:col min="16" max="16" width="11" hidden="0" customWidth="1"/>
    <x:col min="17" max="17" width="11" hidden="0" customWidth="1"/>
    <x:col min="18" max="18" width="11" hidden="0" customWidth="1"/>
    <x:col min="19" max="19" width="11" hidden="0" customWidth="1"/>
    <x:col min="20" max="20" width="11" hidden="0" customWidth="1"/>
    <x:col min="21" max="21" width="11" hidden="0" customWidth="1"/>
    <x:col min="22" max="22" width="11" hidden="0" customWidth="1"/>
    <x:col min="23" max="23" width="11" hidden="0" customWidth="1"/>
    <x:col min="24" max="24" width="11" hidden="0" customWidth="1"/>
    <x:col min="25" max="25" width="11" hidden="0" customWidth="1"/>
    <x:col min="26" max="26" width="11" hidden="0" customWidth="1"/>
    <x:col min="27" max="27" width="11" hidden="0" customWidth="1"/>
    <x:col min="28" max="28" width="11" hidden="0" customWidth="1"/>
    <x:col min="29" max="29" width="11" hidden="0" customWidth="1"/>
    <x:col min="30" max="30" width="11" hidden="0" customWidth="1"/>
    <x:col min="31" max="31" width="11" hidden="0" customWidth="1"/>
    <x:col min="32" max="32" width="11" hidden="0" customWidth="1"/>
    <x:col min="33" max="33" width="11" hidden="0" customWidth="1"/>
    <x:col min="34" max="34" width="11" hidden="0" customWidth="1"/>
    <x:col min="35" max="35" width="11" hidden="0" customWidth="1"/>
  </x:cols>
  <x:sheetData>
    <x:row r="1">
      <x:c r="A1" s="12" t="str">
        <x:v>school</x:v>
      </x:c>
      <x:c r="B1" s="12" t="str">
        <x:v>sex</x:v>
      </x:c>
      <x:c r="C1" s="12" t="str">
        <x:v>age</x:v>
      </x:c>
      <x:c r="D1" s="12" t="str">
        <x:v>address</x:v>
      </x:c>
      <x:c r="E1" s="12" t="str">
        <x:v>famsize</x:v>
      </x:c>
      <x:c r="F1" s="12" t="str">
        <x:v>Pstatus</x:v>
      </x:c>
      <x:c r="G1" s="12" t="str">
        <x:v>Medu</x:v>
      </x:c>
      <x:c r="H1" s="12" t="str">
        <x:v>Fedu</x:v>
      </x:c>
      <x:c r="I1" s="12" t="str">
        <x:v>Mjob</x:v>
      </x:c>
      <x:c r="J1" s="12" t="str">
        <x:v>Fjob</x:v>
      </x:c>
      <x:c r="K1" s="12" t="str">
        <x:v>reason</x:v>
      </x:c>
      <x:c r="L1" s="12" t="str">
        <x:v>guardian</x:v>
      </x:c>
      <x:c r="M1" s="12" t="str">
        <x:v>traveltime</x:v>
      </x:c>
      <x:c r="N1" s="12" t="str">
        <x:v>studytime</x:v>
      </x:c>
      <x:c r="O1" s="12" t="str">
        <x:v>failures</x:v>
      </x:c>
      <x:c r="P1" s="12" t="str">
        <x:v>schoolsup</x:v>
      </x:c>
      <x:c r="Q1" s="12" t="str">
        <x:v>famsup</x:v>
      </x:c>
      <x:c r="R1" s="12" t="str">
        <x:v>paid</x:v>
      </x:c>
      <x:c r="S1" s="12" t="str">
        <x:v>activities</x:v>
      </x:c>
      <x:c r="T1" s="12" t="str">
        <x:v>nursery</x:v>
      </x:c>
      <x:c r="U1" s="12" t="str">
        <x:v>higher</x:v>
      </x:c>
      <x:c r="V1" s="12" t="str">
        <x:v>internet</x:v>
      </x:c>
      <x:c r="W1" s="12" t="str">
        <x:v>romantic</x:v>
      </x:c>
      <x:c r="X1" s="12" t="str">
        <x:v>famrel</x:v>
      </x:c>
      <x:c r="Y1" s="12" t="str">
        <x:v>freetime</x:v>
      </x:c>
      <x:c r="Z1" s="12" t="str">
        <x:v>goout</x:v>
      </x:c>
      <x:c r="AA1" s="12" t="str">
        <x:v>Dalc</x:v>
      </x:c>
      <x:c r="AB1" s="12" t="str">
        <x:v>Walc</x:v>
      </x:c>
      <x:c r="AC1" s="12" t="str">
        <x:v>health</x:v>
      </x:c>
      <x:c r="AD1" s="12" t="str">
        <x:v>absences</x:v>
      </x:c>
      <x:c r="AE1" s="12" t="str">
        <x:v>G1</x:v>
      </x:c>
      <x:c r="AF1" s="12" t="str">
        <x:v>G2</x:v>
      </x:c>
      <x:c r="AG1" s="12" t="str">
        <x:v>G3</x:v>
      </x:c>
      <x:c r="AH1" s="12" t="str">
        <x:v>aft_time</x:v>
      </x:c>
      <x:c r="AI1" s="12" t="str">
        <x:v>aft_event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  <x:c r="AH2" t="n">
        <x:f>AD2+1</x:f>
        <x:v>5</x:v>
      </x:c>
      <x:c r="AI2" t="n">
        <x:f>IF(OR(AG2&lt;10,O2&gt;0),1,0)</x:f>
        <x:v>0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  <x:c r="AH3" t="n">
        <x:f>AD3+1</x:f>
        <x:v>3</x:v>
      </x:c>
      <x:c r="AI3" t="n">
        <x:f>IF(OR(AG3&lt;10,O3&gt;0),1,0)</x:f>
        <x:v>0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  <x:c r="AH4" t="n">
        <x:f>AD4+1</x:f>
        <x:v>7</x:v>
      </x:c>
      <x:c r="AI4" t="n">
        <x:f>IF(OR(AG4&lt;10,O4&gt;0),1,0)</x:f>
        <x:v>0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  <x:c r="AH5" t="n">
        <x:f>AD5+1</x:f>
        <x:v>1</x:v>
      </x:c>
      <x:c r="AI5" t="n">
        <x:f>IF(OR(AG5&lt;10,O5&gt;0),1,0)</x:f>
        <x:v>0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  <x:c r="AH6" t="n">
        <x:f>AD6+1</x:f>
        <x:v>1</x:v>
      </x:c>
      <x:c r="AI6" t="n">
        <x:f>IF(OR(AG6&lt;10,O6&gt;0),1,0)</x:f>
        <x:v>0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  <x:c r="AH7" t="n">
        <x:f>AD7+1</x:f>
        <x:v>7</x:v>
      </x:c>
      <x:c r="AI7" t="n">
        <x:f>IF(OR(AG7&lt;10,O7&gt;0),1,0)</x:f>
        <x:v>0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  <x:c r="AH8" t="n">
        <x:f>AD8+1</x:f>
        <x:v>1</x:v>
      </x:c>
      <x:c r="AI8" t="n">
        <x:f>IF(OR(AG8&lt;10,O8&gt;0),1,0)</x:f>
        <x:v>0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  <x:c r="AH9" t="n">
        <x:f>AD9+1</x:f>
        <x:v>3</x:v>
      </x:c>
      <x:c r="AI9" t="n">
        <x:f>IF(OR(AG9&lt;10,O9&gt;0),1,0)</x:f>
        <x:v>0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  <x:c r="AH10" t="n">
        <x:f>AD10+1</x:f>
        <x:v>1</x:v>
      </x:c>
      <x:c r="AI10" t="n">
        <x:f>IF(OR(AG10&lt;10,O10&gt;0),1,0)</x:f>
        <x:v>0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  <x:c r="AH11" t="n">
        <x:f>AD11+1</x:f>
        <x:v>1</x:v>
      </x:c>
      <x:c r="AI11" t="n">
        <x:f>IF(OR(AG11&lt;10,O11&gt;0),1,0)</x:f>
        <x:v>0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  <x:c r="AH12" t="n">
        <x:f>AD12+1</x:f>
        <x:v>3</x:v>
      </x:c>
      <x:c r="AI12" t="n">
        <x:f>IF(OR(AG12&lt;10,O12&gt;0),1,0)</x:f>
        <x:v>0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  <x:c r="AH13" t="n">
        <x:f>AD13+1</x:f>
        <x:v>1</x:v>
      </x:c>
      <x:c r="AI13" t="n">
        <x:f>IF(OR(AG13&lt;10,O13&gt;0),1,0)</x:f>
        <x:v>0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  <x:c r="AH14" t="n">
        <x:f>AD14+1</x:f>
        <x:v>1</x:v>
      </x:c>
      <x:c r="AI14" t="n">
        <x:f>IF(OR(AG14&lt;10,O14&gt;0),1,0)</x:f>
        <x:v>0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  <x:c r="AH15" t="n">
        <x:f>AD15+1</x:f>
        <x:v>1</x:v>
      </x:c>
      <x:c r="AI15" t="n">
        <x:f>IF(OR(AG15&lt;10,O15&gt;0),1,0)</x:f>
        <x:v>0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  <x:c r="AH16" t="n">
        <x:f>AD16+1</x:f>
        <x:v>1</x:v>
      </x:c>
      <x:c r="AI16" t="n">
        <x:f>IF(OR(AG16&lt;10,O16&gt;0),1,0)</x:f>
        <x:v>0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  <x:c r="AH17" t="n">
        <x:f>AD17+1</x:f>
        <x:v>7</x:v>
      </x:c>
      <x:c r="AI17" t="n">
        <x:f>IF(OR(AG17&lt;10,O17&gt;0),1,0)</x:f>
        <x:v>0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  <x:c r="AH18" t="n">
        <x:f>AD18+1</x:f>
        <x:v>11</x:v>
      </x:c>
      <x:c r="AI18" t="n">
        <x:f>IF(OR(AG18&lt;10,O18&gt;0),1,0)</x:f>
        <x:v>0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  <x:c r="AH19" t="n">
        <x:f>AD19+1</x:f>
        <x:v>3</x:v>
      </x:c>
      <x:c r="AI19" t="n">
        <x:f>IF(OR(AG19&lt;10,O19&gt;0),1,0)</x:f>
        <x:v>0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  <x:c r="AH20" t="n">
        <x:f>AD20+1</x:f>
        <x:v>3</x:v>
      </x:c>
      <x:c r="AI20" t="n">
        <x:f>IF(OR(AG20&lt;10,O20&gt;0),1,0)</x:f>
        <x:v>1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  <x:c r="AH21" t="n">
        <x:f>AD21+1</x:f>
        <x:v>7</x:v>
      </x:c>
      <x:c r="AI21" t="n">
        <x:f>IF(OR(AG21&lt;10,O21&gt;0),1,0)</x:f>
        <x:v>0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  <x:c r="AH22" t="n">
        <x:f>AD22+1</x:f>
        <x:v>1</x:v>
      </x:c>
      <x:c r="AI22" t="n">
        <x:f>IF(OR(AG22&lt;10,O22&gt;0),1,0)</x:f>
        <x:v>0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  <x:c r="AH23" t="n">
        <x:f>AD23+1</x:f>
        <x:v>1</x:v>
      </x:c>
      <x:c r="AI23" t="n">
        <x:f>IF(OR(AG23&lt;10,O23&gt;0),1,0)</x:f>
        <x:v>0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  <x:c r="AH24" t="n">
        <x:f>AD24+1</x:f>
        <x:v>1</x:v>
      </x:c>
      <x:c r="AI24" t="n">
        <x:f>IF(OR(AG24&lt;10,O24&gt;0),1,0)</x:f>
        <x:v>0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  <x:c r="AH25" t="n">
        <x:f>AD25+1</x:f>
        <x:v>3</x:v>
      </x:c>
      <x:c r="AI25" t="n">
        <x:f>IF(OR(AG25&lt;10,O25&gt;0),1,0)</x:f>
        <x:v>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  <x:c r="AH26" t="n">
        <x:f>AD26+1</x:f>
        <x:v>3</x:v>
      </x:c>
      <x:c r="AI26" t="n">
        <x:f>IF(OR(AG26&lt;10,O26&gt;0),1,0)</x:f>
        <x:v>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  <x:c r="AH27" t="n">
        <x:f>AD27+1</x:f>
        <x:v>7</x:v>
      </x:c>
      <x:c r="AI27" t="n">
        <x:f>IF(OR(AG27&lt;10,O27&gt;0),1,0)</x:f>
        <x:v>0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  <x:c r="AH28" t="n">
        <x:f>AD28+1</x:f>
        <x:v>9</x:v>
      </x:c>
      <x:c r="AI28" t="n">
        <x:f>IF(OR(AG28&lt;10,O28&gt;0),1,0)</x:f>
        <x:v>0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  <x:c r="AH29" t="n">
        <x:f>AD29+1</x:f>
        <x:v>1</x:v>
      </x:c>
      <x:c r="AI29" t="n">
        <x:f>IF(OR(AG29&lt;10,O29&gt;0),1,0)</x:f>
        <x:v>0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  <x:c r="AH30" t="n">
        <x:f>AD30+1</x:f>
        <x:v>3</x:v>
      </x:c>
      <x:c r="AI30" t="n">
        <x:f>IF(OR(AG30&lt;10,O30&gt;0),1,0)</x:f>
        <x:v>0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  <x:c r="AH31" t="n">
        <x:f>AD31+1</x:f>
        <x:v>5</x:v>
      </x:c>
      <x:c r="AI31" t="n">
        <x:f>IF(OR(AG31&lt;10,O31&gt;0),1,0)</x:f>
        <x:v>0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  <x:c r="AH32" t="n">
        <x:f>AD32+1</x:f>
        <x:v>1</x:v>
      </x:c>
      <x:c r="AI32" t="n">
        <x:f>IF(OR(AG32&lt;10,O32&gt;0),1,0)</x:f>
        <x:v>0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  <x:c r="AH33" t="n">
        <x:f>AD33+1</x:f>
        <x:v>3</x:v>
      </x:c>
      <x:c r="AI33" t="n">
        <x:f>IF(OR(AG33&lt;10,O33&gt;0),1,0)</x:f>
        <x:v>0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  <x:c r="AH34" t="n">
        <x:f>AD34+1</x:f>
        <x:v>1</x:v>
      </x:c>
      <x:c r="AI34" t="n">
        <x:f>IF(OR(AG34&lt;10,O34&gt;0),1,0)</x:f>
        <x:v>0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  <x:c r="AH35" t="n">
        <x:f>AD35+1</x:f>
        <x:v>1</x:v>
      </x:c>
      <x:c r="AI35" t="n">
        <x:f>IF(OR(AG35&lt;10,O35&gt;0),1,0)</x:f>
        <x:v>0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  <x:c r="AH36" t="n">
        <x:f>AD36+1</x:f>
        <x:v>5</x:v>
      </x:c>
      <x:c r="AI36" t="n">
        <x:f>IF(OR(AG36&lt;10,O36&gt;0),1,0)</x:f>
        <x:v>0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  <x:c r="AH37" t="n">
        <x:f>AD37+1</x:f>
        <x:v>5</x:v>
      </x:c>
      <x:c r="AI37" t="n">
        <x:f>IF(OR(AG37&lt;10,O37&gt;0),1,0)</x:f>
        <x:v>0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  <x:c r="AH38" t="n">
        <x:f>AD38+1</x:f>
        <x:v>1</x:v>
      </x:c>
      <x:c r="AI38" t="n">
        <x:f>IF(OR(AG38&lt;10,O38&gt;0),1,0)</x:f>
        <x:v>0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  <x:c r="AH39" t="n">
        <x:f>AD39+1</x:f>
        <x:v>5</x:v>
      </x:c>
      <x:c r="AI39" t="n">
        <x:f>IF(OR(AG39&lt;10,O39&gt;0),1,0)</x:f>
        <x:v>0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  <x:c r="AH40" t="n">
        <x:f>AD40+1</x:f>
        <x:v>3</x:v>
      </x:c>
      <x:c r="AI40" t="n">
        <x:f>IF(OR(AG40&lt;10,O40&gt;0),1,0)</x:f>
        <x:v>0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  <x:c r="AH41" t="n">
        <x:f>AD41+1</x:f>
        <x:v>9</x:v>
      </x:c>
      <x:c r="AI41" t="n">
        <x:f>IF(OR(AG41&lt;10,O41&gt;0),1,0)</x:f>
        <x:v>0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  <x:c r="AH42" t="n">
        <x:f>AD42+1</x:f>
        <x:v>17</x:v>
      </x:c>
      <x:c r="AI42" t="n">
        <x:f>IF(OR(AG42&lt;10,O42&gt;0),1,0)</x:f>
        <x:v>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  <x:c r="AH43" t="n">
        <x:f>AD43+1</x:f>
        <x:v>9</x:v>
      </x:c>
      <x:c r="AI43" t="n">
        <x:f>IF(OR(AG43&lt;10,O43&gt;0),1,0)</x:f>
        <x:v>0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  <x:c r="AH44" t="n">
        <x:f>AD44+1</x:f>
        <x:v>1</x:v>
      </x:c>
      <x:c r="AI44" t="n">
        <x:f>IF(OR(AG44&lt;10,O44&gt;0),1,0)</x:f>
        <x:v>0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  <x:c r="AH45" t="n">
        <x:f>AD45+1</x:f>
        <x:v>1</x:v>
      </x:c>
      <x:c r="AI45" t="n">
        <x:f>IF(OR(AG45&lt;10,O45&gt;0),1,0)</x:f>
        <x:v>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  <x:c r="AH46" t="n">
        <x:f>AD46+1</x:f>
        <x:v>15</x:v>
      </x:c>
      <x:c r="AI46" t="n">
        <x:f>IF(OR(AG46&lt;10,O46&gt;0),1,0)</x:f>
        <x:v>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  <x:c r="AH47" t="n">
        <x:f>AD47+1</x:f>
        <x:v>5</x:v>
      </x:c>
      <x:c r="AI47" t="n">
        <x:f>IF(OR(AG47&lt;10,O47&gt;0),1,0)</x:f>
        <x:v>0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  <x:c r="AH48" t="n">
        <x:f>AD48+1</x:f>
        <x:v>7</x:v>
      </x:c>
      <x:c r="AI48" t="n">
        <x:f>IF(OR(AG48&lt;10,O48&gt;0),1,0)</x:f>
        <x:v>0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  <x:c r="AH49" t="n">
        <x:f>AD49+1</x:f>
        <x:v>3</x:v>
      </x:c>
      <x:c r="AI49" t="n">
        <x:f>IF(OR(AG49&lt;10,O49&gt;0),1,0)</x:f>
        <x:v>0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  <x:c r="AH50" t="n">
        <x:f>AD50+1</x:f>
        <x:v>5</x:v>
      </x:c>
      <x:c r="AI50" t="n">
        <x:f>IF(OR(AG50&lt;10,O50&gt;0),1,0)</x:f>
        <x:v>0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  <x:c r="AH51" t="n">
        <x:f>AD51+1</x:f>
        <x:v>3</x:v>
      </x:c>
      <x:c r="AI51" t="n">
        <x:f>IF(OR(AG51&lt;10,O51&gt;0),1,0)</x:f>
        <x:v>0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  <x:c r="AH52" t="n">
        <x:f>AD52+1</x:f>
        <x:v>1</x:v>
      </x:c>
      <x:c r="AI52" t="n">
        <x:f>IF(OR(AG52&lt;10,O52&gt;0),1,0)</x:f>
        <x:v>0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  <x:c r="AH53" t="n">
        <x:f>AD53+1</x:f>
        <x:v>1</x:v>
      </x:c>
      <x:c r="AI53" t="n">
        <x:f>IF(OR(AG53&lt;10,O53&gt;0),1,0)</x:f>
        <x:v>0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  <x:c r="AH54" t="n">
        <x:f>AD54+1</x:f>
        <x:v>5</x:v>
      </x:c>
      <x:c r="AI54" t="n">
        <x:f>IF(OR(AG54&lt;10,O54&gt;0),1,0)</x:f>
        <x:v>1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  <x:c r="AH55" t="n">
        <x:f>AD55+1</x:f>
        <x:v>1</x:v>
      </x:c>
      <x:c r="AI55" t="n">
        <x:f>IF(OR(AG55&lt;10,O55&gt;0),1,0)</x:f>
        <x:v>0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  <x:c r="AH56" t="n">
        <x:f>AD56+1</x:f>
        <x:v>1</x:v>
      </x:c>
      <x:c r="AI56" t="n">
        <x:f>IF(OR(AG56&lt;10,O56&gt;0),1,0)</x:f>
        <x:v>0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  <x:c r="AH57" t="n">
        <x:f>AD57+1</x:f>
        <x:v>3</x:v>
      </x:c>
      <x:c r="AI57" t="n">
        <x:f>IF(OR(AG57&lt;10,O57&gt;0),1,0)</x:f>
        <x:v>0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  <x:c r="AH58" t="n">
        <x:f>AD58+1</x:f>
        <x:v>1</x:v>
      </x:c>
      <x:c r="AI58" t="n">
        <x:f>IF(OR(AG58&lt;10,O58&gt;0),1,0)</x:f>
        <x:v>0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  <x:c r="AH59" t="n">
        <x:f>AD59+1</x:f>
        <x:v>9</x:v>
      </x:c>
      <x:c r="AI59" t="n">
        <x:f>IF(OR(AG59&lt;10,O59&gt;0),1,0)</x:f>
        <x:v>0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  <x:c r="AH60" t="n">
        <x:f>AD60+1</x:f>
        <x:v>1</x:v>
      </x:c>
      <x:c r="AI60" t="n">
        <x:f>IF(OR(AG60&lt;10,O60&gt;0),1,0)</x:f>
        <x:v>0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  <x:c r="AH61" t="n">
        <x:f>AD61+1</x:f>
        <x:v>3</x:v>
      </x:c>
      <x:c r="AI61" t="n">
        <x:f>IF(OR(AG61&lt;10,O61&gt;0),1,0)</x:f>
        <x:v>0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  <x:c r="AH62" t="n">
        <x:f>AD62+1</x:f>
        <x:v>1</x:v>
      </x:c>
      <x:c r="AI62" t="n">
        <x:f>IF(OR(AG62&lt;10,O62&gt;0),1,0)</x:f>
        <x:v>0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  <x:c r="AH63" t="n">
        <x:f>AD63+1</x:f>
        <x:v>1</x:v>
      </x:c>
      <x:c r="AI63" t="n">
        <x:f>IF(OR(AG63&lt;10,O63&gt;0),1,0)</x:f>
        <x:v>0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  <x:c r="AH64" t="n">
        <x:f>AD64+1</x:f>
        <x:v>1</x:v>
      </x:c>
      <x:c r="AI64" t="n">
        <x:f>IF(OR(AG64&lt;10,O64&gt;0),1,0)</x:f>
        <x:v>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  <x:c r="AH65" t="n">
        <x:f>AD65+1</x:f>
        <x:v>1</x:v>
      </x:c>
      <x:c r="AI65" t="n">
        <x:f>IF(OR(AG65&lt;10,O65&gt;0),1,0)</x:f>
        <x:v>0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  <x:c r="AH66" t="n">
        <x:f>AD66+1</x:f>
        <x:v>1</x:v>
      </x:c>
      <x:c r="AI66" t="n">
        <x:f>IF(OR(AG66&lt;10,O66&gt;0),1,0)</x:f>
        <x:v>0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  <x:c r="AH67" t="n">
        <x:f>AD67+1</x:f>
        <x:v>3</x:v>
      </x:c>
      <x:c r="AI67" t="n">
        <x:f>IF(OR(AG67&lt;10,O67&gt;0),1,0)</x:f>
        <x:v>0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  <x:c r="AH68" t="n">
        <x:f>AD68+1</x:f>
        <x:v>1</x:v>
      </x:c>
      <x:c r="AI68" t="n">
        <x:f>IF(OR(AG68&lt;10,O68&gt;0),1,0)</x:f>
        <x:v>0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  <x:c r="AH69" t="n">
        <x:f>AD69+1</x:f>
        <x:v>1</x:v>
      </x:c>
      <x:c r="AI69" t="n">
        <x:f>IF(OR(AG69&lt;10,O69&gt;0),1,0)</x:f>
        <x:v>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  <x:c r="AH70" t="n">
        <x:f>AD70+1</x:f>
        <x:v>1</x:v>
      </x:c>
      <x:c r="AI70" t="n">
        <x:f>IF(OR(AG70&lt;10,O70&gt;0),1,0)</x:f>
        <x:v>0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  <x:c r="AH71" t="n">
        <x:f>AD71+1</x:f>
        <x:v>7</x:v>
      </x:c>
      <x:c r="AI71" t="n">
        <x:f>IF(OR(AG71&lt;10,O71&gt;0),1,0)</x:f>
        <x:v>0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  <x:c r="AH72" t="n">
        <x:f>AD72+1</x:f>
        <x:v>3</x:v>
      </x:c>
      <x:c r="AI72" t="n">
        <x:f>IF(OR(AG72&lt;10,O72&gt;0),1,0)</x:f>
        <x:v>0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  <x:c r="AH73" t="n">
        <x:f>AD73+1</x:f>
        <x:v>1</x:v>
      </x:c>
      <x:c r="AI73" t="n">
        <x:f>IF(OR(AG73&lt;10,O73&gt;0),1,0)</x:f>
        <x:v>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  <x:c r="AH74" t="n">
        <x:f>AD74+1</x:f>
        <x:v>3</x:v>
      </x:c>
      <x:c r="AI74" t="n">
        <x:f>IF(OR(AG74&lt;10,O74&gt;0),1,0)</x:f>
        <x:v>0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  <x:c r="AH75" t="n">
        <x:f>AD75+1</x:f>
        <x:v>1</x:v>
      </x:c>
      <x:c r="AI75" t="n">
        <x:f>IF(OR(AG75&lt;10,O75&gt;0),1,0)</x:f>
        <x:v>0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  <x:c r="AH76" t="n">
        <x:f>AD76+1</x:f>
        <x:v>5</x:v>
      </x:c>
      <x:c r="AI76" t="n">
        <x:f>IF(OR(AG76&lt;10,O76&gt;0),1,0)</x:f>
        <x:v>0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  <x:c r="AH77" t="n">
        <x:f>AD77+1</x:f>
        <x:v>1</x:v>
      </x:c>
      <x:c r="AI77" t="n">
        <x:f>IF(OR(AG77&lt;10,O77&gt;0),1,0)</x:f>
        <x:v>0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  <x:c r="AH78" t="n">
        <x:f>AD78+1</x:f>
        <x:v>1</x:v>
      </x:c>
      <x:c r="AI78" t="n">
        <x:f>IF(OR(AG78&lt;10,O78&gt;0),1,0)</x:f>
        <x:v>0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  <x:c r="AH79" t="n">
        <x:f>AD79+1</x:f>
        <x:v>2</x:v>
      </x:c>
      <x:c r="AI79" t="n">
        <x:f>IF(OR(AG79&lt;10,O79&gt;0),1,0)</x:f>
        <x:v>0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  <x:c r="AH80" t="n">
        <x:f>AD80+1</x:f>
        <x:v>1</x:v>
      </x:c>
      <x:c r="AI80" t="n">
        <x:f>IF(OR(AG80&lt;10,O80&gt;0),1,0)</x:f>
        <x:v>1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  <x:c r="AH81" t="n">
        <x:f>AD81+1</x:f>
        <x:v>15</x:v>
      </x:c>
      <x:c r="AI81" t="n">
        <x:f>IF(OR(AG81&lt;10,O81&gt;0),1,0)</x:f>
        <x:v>0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  <x:c r="AH82" t="n">
        <x:f>AD82+1</x:f>
        <x:v>1</x:v>
      </x:c>
      <x:c r="AI82" t="n">
        <x:f>IF(OR(AG82&lt;10,O82&gt;0),1,0)</x:f>
        <x:v>0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  <x:c r="AH83" t="n">
        <x:f>AD83+1</x:f>
        <x:v>3</x:v>
      </x:c>
      <x:c r="AI83" t="n">
        <x:f>IF(OR(AG83&lt;10,O83&gt;0),1,0)</x:f>
        <x:v>1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  <x:c r="AH84" t="n">
        <x:f>AD84+1</x:f>
        <x:v>5</x:v>
      </x:c>
      <x:c r="AI84" t="n">
        <x:f>IF(OR(AG84&lt;10,O84&gt;0),1,0)</x:f>
        <x:v>0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  <x:c r="AH85" t="n">
        <x:f>AD85+1</x:f>
        <x:v>3</x:v>
      </x:c>
      <x:c r="AI85" t="n">
        <x:f>IF(OR(AG85&lt;10,O85&gt;0),1,0)</x:f>
        <x:v>0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  <x:c r="AH86" t="n">
        <x:f>AD86+1</x:f>
        <x:v>3</x:v>
      </x:c>
      <x:c r="AI86" t="n">
        <x:f>IF(OR(AG86&lt;10,O86&gt;0),1,0)</x:f>
        <x:v>0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  <x:c r="AH87" t="n">
        <x:f>AD87+1</x:f>
        <x:v>5</x:v>
      </x:c>
      <x:c r="AI87" t="n">
        <x:f>IF(OR(AG87&lt;10,O87&gt;0),1,0)</x:f>
        <x:v>0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  <x:c r="AH88" t="n">
        <x:f>AD88+1</x:f>
        <x:v>7</x:v>
      </x:c>
      <x:c r="AI88" t="n">
        <x:f>IF(OR(AG88&lt;10,O88&gt;0),1,0)</x:f>
        <x:v>0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  <x:c r="AH89" t="n">
        <x:f>AD89+1</x:f>
        <x:v>5</x:v>
      </x:c>
      <x:c r="AI89" t="n">
        <x:f>IF(OR(AG89&lt;10,O89&gt;0),1,0)</x:f>
        <x:v>0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  <x:c r="AH90" t="n">
        <x:f>AD90+1</x:f>
        <x:v>7</x:v>
      </x:c>
      <x:c r="AI90" t="n">
        <x:f>IF(OR(AG90&lt;10,O90&gt;0),1,0)</x:f>
        <x:v>0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  <x:c r="AH91" t="n">
        <x:f>AD91+1</x:f>
        <x:v>7</x:v>
      </x:c>
      <x:c r="AI91" t="n">
        <x:f>IF(OR(AG91&lt;10,O91&gt;0),1,0)</x:f>
        <x:v>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  <x:c r="AH92" t="n">
        <x:f>AD92+1</x:f>
        <x:v>3</x:v>
      </x:c>
      <x:c r="AI92" t="n">
        <x:f>IF(OR(AG92&lt;10,O92&gt;0),1,0)</x:f>
        <x:v>0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  <x:c r="AH93" t="n">
        <x:f>AD93+1</x:f>
        <x:v>7</x:v>
      </x:c>
      <x:c r="AI93" t="n">
        <x:f>IF(OR(AG93&lt;10,O93&gt;0),1,0)</x:f>
        <x:v>0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  <x:c r="AH94" t="n">
        <x:f>AD94+1</x:f>
        <x:v>1</x:v>
      </x:c>
      <x:c r="AI94" t="n">
        <x:f>IF(OR(AG94&lt;10,O94&gt;0),1,0)</x:f>
        <x:v>0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  <x:c r="AH95" t="n">
        <x:f>AD95+1</x:f>
        <x:v>3</x:v>
      </x:c>
      <x:c r="AI95" t="n">
        <x:f>IF(OR(AG95&lt;10,O95&gt;0),1,0)</x:f>
        <x:v>0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  <x:c r="AH96" t="n">
        <x:f>AD96+1</x:f>
        <x:v>3</x:v>
      </x:c>
      <x:c r="AI96" t="n">
        <x:f>IF(OR(AG96&lt;10,O96&gt;0),1,0)</x:f>
        <x:v>0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  <x:c r="AH97" t="n">
        <x:f>AD97+1</x:f>
        <x:v>5</x:v>
      </x:c>
      <x:c r="AI97" t="n">
        <x:f>IF(OR(AG97&lt;10,O97&gt;0),1,0)</x:f>
        <x:v>0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  <x:c r="AH98" t="n">
        <x:f>AD98+1</x:f>
        <x:v>7</x:v>
      </x:c>
      <x:c r="AI98" t="n">
        <x:f>IF(OR(AG98&lt;10,O98&gt;0),1,0)</x:f>
        <x:v>0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  <x:c r="AH99" t="n">
        <x:f>AD99+1</x:f>
        <x:v>1</x:v>
      </x:c>
      <x:c r="AI99" t="n">
        <x:f>IF(OR(AG99&lt;10,O99&gt;0),1,0)</x:f>
        <x:v>0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  <x:c r="AH100" t="n">
        <x:f>AD100+1</x:f>
        <x:v>5</x:v>
      </x:c>
      <x:c r="AI100" t="n">
        <x:f>IF(OR(AG100&lt;10,O100&gt;0),1,0)</x:f>
        <x:v>0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  <x:c r="AH101" t="n">
        <x:f>AD101+1</x:f>
        <x:v>3</x:v>
      </x:c>
      <x:c r="AI101" t="n">
        <x:f>IF(OR(AG101&lt;10,O101&gt;0),1,0)</x:f>
        <x:v>0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  <x:c r="AH102" t="n">
        <x:f>AD102+1</x:f>
        <x:v>13</x:v>
      </x:c>
      <x:c r="AI102" t="n">
        <x:f>IF(OR(AG102&lt;10,O102&gt;0),1,0)</x:f>
        <x:v>1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  <x:c r="AH103" t="n">
        <x:f>AD103+1</x:f>
        <x:v>1</x:v>
      </x:c>
      <x:c r="AI103" t="n">
        <x:f>IF(OR(AG103&lt;10,O103&gt;0),1,0)</x:f>
        <x:v>0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  <x:c r="AH104" t="n">
        <x:f>AD104+1</x:f>
        <x:v>3</x:v>
      </x:c>
      <x:c r="AI104" t="n">
        <x:f>IF(OR(AG104&lt;10,O104&gt;0),1,0)</x:f>
        <x:v>0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  <x:c r="AH105" t="n">
        <x:f>AD105+1</x:f>
        <x:v>17</x:v>
      </x:c>
      <x:c r="AI105" t="n">
        <x:f>IF(OR(AG105&lt;10,O105&gt;0),1,0)</x:f>
        <x:v>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  <x:c r="AH106" t="n">
        <x:f>AD106+1</x:f>
        <x:v>1</x:v>
      </x:c>
      <x:c r="AI106" t="n">
        <x:f>IF(OR(AG106&lt;10,O106&gt;0),1,0)</x:f>
        <x:v>0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  <x:c r="AH107" t="n">
        <x:f>AD107+1</x:f>
        <x:v>11</x:v>
      </x:c>
      <x:c r="AI107" t="n">
        <x:f>IF(OR(AG107&lt;10,O107&gt;0),1,0)</x:f>
        <x:v>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  <x:c r="AH108" t="n">
        <x:f>AD108+1</x:f>
        <x:v>5</x:v>
      </x:c>
      <x:c r="AI108" t="n">
        <x:f>IF(OR(AG108&lt;10,O108&gt;0),1,0)</x:f>
        <x:v>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  <x:c r="AH109" t="n">
        <x:f>AD109+1</x:f>
        <x:v>5</x:v>
      </x:c>
      <x:c r="AI109" t="n">
        <x:f>IF(OR(AG109&lt;10,O109&gt;0),1,0)</x:f>
        <x:v>0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  <x:c r="AH110" t="n">
        <x:f>AD110+1</x:f>
        <x:v>9</x:v>
      </x:c>
      <x:c r="AI110" t="n">
        <x:f>IF(OR(AG110&lt;10,O110&gt;0),1,0)</x:f>
        <x:v>0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  <x:c r="AH111" t="n">
        <x:f>AD111+1</x:f>
        <x:v>3</x:v>
      </x:c>
      <x:c r="AI111" t="n">
        <x:f>IF(OR(AG111&lt;10,O111&gt;0),1,0)</x:f>
        <x:v>0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  <x:c r="AH112" t="n">
        <x:f>AD112+1</x:f>
        <x:v>5</x:v>
      </x:c>
      <x:c r="AI112" t="n">
        <x:f>IF(OR(AG112&lt;10,O112&gt;0),1,0)</x:f>
        <x:v>0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  <x:c r="AH113" t="n">
        <x:f>AD113+1</x:f>
        <x:v>5</x:v>
      </x:c>
      <x:c r="AI113" t="n">
        <x:f>IF(OR(AG113&lt;10,O113&gt;0),1,0)</x:f>
        <x:v>0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  <x:c r="AH114" t="n">
        <x:f>AD114+1</x:f>
        <x:v>13</x:v>
      </x:c>
      <x:c r="AI114" t="n">
        <x:f>IF(OR(AG114&lt;10,O114&gt;0),1,0)</x:f>
        <x:v>1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  <x:c r="AH115" t="n">
        <x:f>AD115+1</x:f>
        <x:v>11</x:v>
      </x:c>
      <x:c r="AI115" t="n">
        <x:f>IF(OR(AG115&lt;10,O115&gt;0),1,0)</x:f>
        <x:v>0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  <x:c r="AH116" t="n">
        <x:f>AD116+1</x:f>
        <x:v>5</x:v>
      </x:c>
      <x:c r="AI116" t="n">
        <x:f>IF(OR(AG116&lt;10,O116&gt;0),1,0)</x:f>
        <x:v>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  <x:c r="AH117" t="n">
        <x:f>AD117+1</x:f>
        <x:v>7</x:v>
      </x:c>
      <x:c r="AI117" t="n">
        <x:f>IF(OR(AG117&lt;10,O117&gt;0),1,0)</x:f>
        <x:v>0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  <x:c r="AH118" t="n">
        <x:f>AD118+1</x:f>
        <x:v>5</x:v>
      </x:c>
      <x:c r="AI118" t="n">
        <x:f>IF(OR(AG118&lt;10,O118&gt;0),1,0)</x:f>
        <x:v>0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  <x:c r="AH119" t="n">
        <x:f>AD119+1</x:f>
        <x:v>7</x:v>
      </x:c>
      <x:c r="AI119" t="n">
        <x:f>IF(OR(AG119&lt;10,O119&gt;0),1,0)</x:f>
        <x:v>0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  <x:c r="AH120" t="n">
        <x:f>AD120+1</x:f>
        <x:v>15</x:v>
      </x:c>
      <x:c r="AI120" t="n">
        <x:f>IF(OR(AG120&lt;10,O120&gt;0),1,0)</x:f>
        <x:v>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  <x:c r="AH121" t="n">
        <x:f>AD121+1</x:f>
        <x:v>3</x:v>
      </x:c>
      <x:c r="AI121" t="n">
        <x:f>IF(OR(AG121&lt;10,O121&gt;0),1,0)</x:f>
        <x:v>0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  <x:c r="AH122" t="n">
        <x:f>AD122+1</x:f>
        <x:v>1</x:v>
      </x:c>
      <x:c r="AI122" t="n">
        <x:f>IF(OR(AG122&lt;10,O122&gt;0),1,0)</x:f>
        <x:v>0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  <x:c r="AH123" t="n">
        <x:f>AD123+1</x:f>
        <x:v>7</x:v>
      </x:c>
      <x:c r="AI123" t="n">
        <x:f>IF(OR(AG123&lt;10,O123&gt;0),1,0)</x:f>
        <x:v>0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  <x:c r="AH124" t="n">
        <x:f>AD124+1</x:f>
        <x:v>3</x:v>
      </x:c>
      <x:c r="AI124" t="n">
        <x:f>IF(OR(AG124&lt;10,O124&gt;0),1,0)</x:f>
        <x:v>0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  <x:c r="AH125" t="n">
        <x:f>AD125+1</x:f>
        <x:v>5</x:v>
      </x:c>
      <x:c r="AI125" t="n">
        <x:f>IF(OR(AG125&lt;10,O125&gt;0),1,0)</x:f>
        <x:v>0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  <x:c r="AH126" t="n">
        <x:f>AD126+1</x:f>
        <x:v>1</x:v>
      </x:c>
      <x:c r="AI126" t="n">
        <x:f>IF(OR(AG126&lt;10,O126&gt;0),1,0)</x:f>
        <x:v>0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  <x:c r="AH127" t="n">
        <x:f>AD127+1</x:f>
        <x:v>3</x:v>
      </x:c>
      <x:c r="AI127" t="n">
        <x:f>IF(OR(AG127&lt;10,O127&gt;0),1,0)</x:f>
        <x:v>1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  <x:c r="AH128" t="n">
        <x:f>AD128+1</x:f>
        <x:v>1</x:v>
      </x:c>
      <x:c r="AI128" t="n">
        <x:f>IF(OR(AG128&lt;10,O128&gt;0),1,0)</x:f>
        <x:v>0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  <x:c r="AH129" t="n">
        <x:f>AD129+1</x:f>
        <x:v>1</x:v>
      </x:c>
      <x:c r="AI129" t="n">
        <x:f>IF(OR(AG129&lt;10,O129&gt;0),1,0)</x:f>
        <x:v>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  <x:c r="AH130" t="n">
        <x:f>AD130+1</x:f>
        <x:v>9</x:v>
      </x:c>
      <x:c r="AI130" t="n">
        <x:f>IF(OR(AG130&lt;10,O130&gt;0),1,0)</x:f>
        <x:v>0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  <x:c r="AH131" t="n">
        <x:f>AD131+1</x:f>
        <x:v>5</x:v>
      </x:c>
      <x:c r="AI131" t="n">
        <x:f>IF(OR(AG131&lt;10,O131&gt;0),1,0)</x:f>
        <x:v>0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  <x:c r="AH132" t="n">
        <x:f>AD132+1</x:f>
        <x:v>1</x:v>
      </x:c>
      <x:c r="AI132" t="n">
        <x:f>IF(OR(AG132&lt;10,O132&gt;0),1,0)</x:f>
        <x:v>0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  <x:c r="AH133" t="n">
        <x:f>AD133+1</x:f>
        <x:v>11</x:v>
      </x:c>
      <x:c r="AI133" t="n">
        <x:f>IF(OR(AG133&lt;10,O133&gt;0),1,0)</x:f>
        <x:v>1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  <x:c r="AH134" t="n">
        <x:f>AD134+1</x:f>
        <x:v>9</x:v>
      </x:c>
      <x:c r="AI134" t="n">
        <x:f>IF(OR(AG134&lt;10,O134&gt;0),1,0)</x:f>
        <x:v>0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  <x:c r="AH135" t="n">
        <x:f>AD135+1</x:f>
        <x:v>7</x:v>
      </x:c>
      <x:c r="AI135" t="n">
        <x:f>IF(OR(AG135&lt;10,O135&gt;0),1,0)</x:f>
        <x:v>0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  <x:c r="AH136" t="n">
        <x:f>AD136+1</x:f>
        <x:v>3</x:v>
      </x:c>
      <x:c r="AI136" t="n">
        <x:f>IF(OR(AG136&lt;10,O136&gt;0),1,0)</x:f>
        <x:v>0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  <x:c r="AH137" t="n">
        <x:f>AD137+1</x:f>
        <x:v>13</x:v>
      </x:c>
      <x:c r="AI137" t="n">
        <x:f>IF(OR(AG137&lt;10,O137&gt;0),1,0)</x:f>
        <x:v>0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  <x:c r="AH138" t="n">
        <x:f>AD138+1</x:f>
        <x:v>5</x:v>
      </x:c>
      <x:c r="AI138" t="n">
        <x:f>IF(OR(AG138&lt;10,O138&gt;0),1,0)</x:f>
        <x:v>0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  <x:c r="AH139" t="n">
        <x:f>AD139+1</x:f>
        <x:v>13</x:v>
      </x:c>
      <x:c r="AI139" t="n">
        <x:f>IF(OR(AG139&lt;10,O139&gt;0),1,0)</x:f>
        <x:v>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  <x:c r="AH140" t="n">
        <x:f>AD140+1</x:f>
        <x:v>3</x:v>
      </x:c>
      <x:c r="AI140" t="n">
        <x:f>IF(OR(AG140&lt;10,O140&gt;0),1,0)</x:f>
        <x:v>0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  <x:c r="AH141" t="n">
        <x:f>AD141+1</x:f>
        <x:v>5</x:v>
      </x:c>
      <x:c r="AI141" t="n">
        <x:f>IF(OR(AG141&lt;10,O141&gt;0),1,0)</x:f>
        <x:v>0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  <x:c r="AH142" t="n">
        <x:f>AD142+1</x:f>
        <x:v>3</x:v>
      </x:c>
      <x:c r="AI142" t="n">
        <x:f>IF(OR(AG142&lt;10,O142&gt;0),1,0)</x:f>
        <x:v>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  <x:c r="AH143" t="n">
        <x:f>AD143+1</x:f>
        <x:v>1</x:v>
      </x:c>
      <x:c r="AI143" t="n">
        <x:f>IF(OR(AG143&lt;10,O143&gt;0),1,0)</x:f>
        <x:v>0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  <x:c r="AH144" t="n">
        <x:f>AD144+1</x:f>
        <x:v>3</x:v>
      </x:c>
      <x:c r="AI144" t="n">
        <x:f>IF(OR(AG144&lt;10,O144&gt;0),1,0)</x:f>
        <x:v>0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  <x:c r="AH145" t="n">
        <x:f>AD145+1</x:f>
        <x:v>11</x:v>
      </x:c>
      <x:c r="AI145" t="n">
        <x:f>IF(OR(AG145&lt;10,O145&gt;0),1,0)</x:f>
        <x:v>0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  <x:c r="AH146" t="n">
        <x:f>AD146+1</x:f>
        <x:v>9</x:v>
      </x:c>
      <x:c r="AI146" t="n">
        <x:f>IF(OR(AG146&lt;10,O146&gt;0),1,0)</x:f>
        <x:v>0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  <x:c r="AH147" t="n">
        <x:f>AD147+1</x:f>
        <x:v>5</x:v>
      </x:c>
      <x:c r="AI147" t="n">
        <x:f>IF(OR(AG147&lt;10,O147&gt;0),1,0)</x:f>
        <x:v>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  <x:c r="AH148" t="n">
        <x:f>AD148+1</x:f>
        <x:v>1</x:v>
      </x:c>
      <x:c r="AI148" t="n">
        <x:f>IF(OR(AG148&lt;10,O148&gt;0),1,0)</x:f>
        <x:v>1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  <x:c r="AH149" t="n">
        <x:f>AD149+1</x:f>
        <x:v>7</x:v>
      </x:c>
      <x:c r="AI149" t="n">
        <x:f>IF(OR(AG149&lt;10,O149&gt;0),1,0)</x:f>
        <x:v>0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  <x:c r="AH150" t="n">
        <x:f>AD150+1</x:f>
        <x:v>3</x:v>
      </x:c>
      <x:c r="AI150" t="n">
        <x:f>IF(OR(AG150&lt;10,O150&gt;0),1,0)</x:f>
        <x:v>1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  <x:c r="AH151" t="n">
        <x:f>AD151+1</x:f>
        <x:v>7</x:v>
      </x:c>
      <x:c r="AI151" t="n">
        <x:f>IF(OR(AG151&lt;10,O151&gt;0),1,0)</x:f>
        <x:v>0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</x:cols>
  <x:sheetData>
    <x:row r="1">
      <x:c r="A1" s="12" t="str">
        <x:v>model</x:v>
      </x:c>
      <x:c r="B1" s="12" t="str">
        <x:v>n</x:v>
      </x:c>
      <x:c r="C1" s="12" t="str">
        <x:v>events</x:v>
      </x:c>
      <x:c r="D1" s="12" t="str">
        <x:v>right_censored</x:v>
      </x:c>
      <x:c r="E1" s="12" t="str">
        <x:v>parameters</x:v>
      </x:c>
      <x:c r="F1" s="12" t="str">
        <x:v>negative_log_likelihood</x:v>
      </x:c>
      <x:c r="G1" s="12" t="str">
        <x:v>log_likelihood</x:v>
      </x:c>
      <x:c r="H1" s="12" t="str">
        <x:v>aic</x:v>
      </x:c>
      <x:c r="I1" s="12" t="str">
        <x:v>bic</x:v>
      </x:c>
      <x:c r="J1" s="12" t="str">
        <x:v>scale_or_shape</x:v>
      </x:c>
      <x:c r="K1" s="12" t="str">
        <x:v>optimizer_success</x:v>
      </x:c>
      <x:c r="L1" s="12" t="str">
        <x:v>optimizer_message</x:v>
      </x:c>
    </x:row>
    <x:row r="2">
      <x:c r="A2" t="str">
        <x:v>Log-Normal AFT</x:v>
      </x:c>
      <x:c r="B2" t="n">
        <x:v>649</x:v>
      </x:c>
      <x:c r="C2" t="n">
        <x:v>151</x:v>
      </x:c>
      <x:c r="D2" t="n">
        <x:v>498</x:v>
      </x:c>
      <x:c r="E2" t="n">
        <x:v>11</x:v>
      </x:c>
      <x:c r="F2" t="n">
        <x:v>498.150949</x:v>
      </x:c>
      <x:c r="G2" t="n">
        <x:v>-498.150949</x:v>
      </x:c>
      <x:c r="H2" t="n">
        <x:v>1018.301898</x:v>
      </x:c>
      <x:c r="I2" t="n">
        <x:v>1067.531658</x:v>
      </x:c>
      <x:c r="J2" t="n">
        <x:v>1.081252</x:v>
      </x:c>
      <x:c r="K2" s="24" t="b">
        <x:v>1</x:v>
      </x:c>
      <x:c r="L2" t="str">
        <x:v>CONVERGENCE: RELATIVE REDUCTION OF F &lt;= FACTR*EPSMCH</x:v>
      </x:c>
    </x:row>
    <x:row r="3">
      <x:c r="A3" t="str">
        <x:v>Weibull AFT</x:v>
      </x:c>
      <x:c r="B3" t="n">
        <x:v>649</x:v>
      </x:c>
      <x:c r="C3" t="n">
        <x:v>151</x:v>
      </x:c>
      <x:c r="D3" t="n">
        <x:v>498</x:v>
      </x:c>
      <x:c r="E3" t="n">
        <x:v>11</x:v>
      </x:c>
      <x:c r="F3" t="n">
        <x:v>489.122673</x:v>
      </x:c>
      <x:c r="G3" t="n">
        <x:v>-489.122673</x:v>
      </x:c>
      <x:c r="H3" t="n">
        <x:v>1000.245346</x:v>
      </x:c>
      <x:c r="I3" t="n">
        <x:v>1049.475106</x:v>
      </x:c>
      <x:c r="J3" t="n">
        <x:v>1.384444</x:v>
      </x:c>
      <x:c r="K3" s="24" t="b">
        <x:v>1</x:v>
      </x:c>
      <x:c r="L3" t="str">
        <x:v>CONVERGENCE: RELATIVE REDUCTION OF F &lt;= FACTR*EPSMCH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</x:cols>
  <x:sheetData>
    <x:row r="1">
      <x:c r="A1" s="12" t="str">
        <x:v>model</x:v>
      </x:c>
      <x:c r="B1" s="12" t="str">
        <x:v>term</x:v>
      </x:c>
      <x:c r="C1" s="12" t="str">
        <x:v>coefficient</x:v>
      </x:c>
      <x:c r="D1" s="12" t="str">
        <x:v>standard_error</x:v>
      </x:c>
      <x:c r="E1" s="12" t="str">
        <x:v>z_value</x:v>
      </x:c>
      <x:c r="F1" s="12" t="str">
        <x:v>p_value</x:v>
      </x:c>
      <x:c r="G1" s="12" t="str">
        <x:v>ci95_lower</x:v>
      </x:c>
      <x:c r="H1" s="12" t="str">
        <x:v>ci95_upper</x:v>
      </x:c>
      <x:c r="I1" s="12" t="str">
        <x:v>acceleration_factor_exp_b</x:v>
      </x:c>
      <x:c r="J1" s="12" t="str">
        <x:v>acceleration_ci95_lower</x:v>
      </x:c>
      <x:c r="K1" s="12" t="str">
        <x:v>acceleration_ci95_upper</x:v>
      </x:c>
      <x:c r="L1" s="12" t="str">
        <x:v>decision_alpha_0_05</x:v>
      </x:c>
    </x:row>
    <x:row r="2">
      <x:c r="A2" t="str">
        <x:v>Log-Normal AFT</x:v>
      </x:c>
      <x:c r="B2" t="str">
        <x:v>Intercept</x:v>
      </x:c>
      <x:c r="C2" t="n">
        <x:v>-0.082178</x:v>
      </x:c>
      <x:c r="D2" t="n">
        <x:v>26.679153</x:v>
      </x:c>
      <x:c r="E2" t="n">
        <x:v>-0.00308</x:v>
      </x:c>
      <x:c r="F2" t="n">
        <x:v>0.997542</x:v>
      </x:c>
      <x:c r="G2" t="n">
        <x:v>-52.372356</x:v>
      </x:c>
      <x:c r="H2" t="n">
        <x:v>52.208001</x:v>
      </x:c>
      <x:c r="I2"/>
      <x:c r="J2"/>
      <x:c r="K2"/>
      <x:c r="L2" t="str">
        <x:v>Not statistically significant</x:v>
      </x:c>
    </x:row>
    <x:row r="3">
      <x:c r="A3" t="str">
        <x:v>Log-Normal AFT</x:v>
      </x:c>
      <x:c r="B3" t="str">
        <x:v>G1</x:v>
      </x:c>
      <x:c r="C3" t="n">
        <x:v>0.135277</x:v>
      </x:c>
      <x:c r="D3" t="n">
        <x:v>1.320428</x:v>
      </x:c>
      <x:c r="E3" t="n">
        <x:v>0.102449</x:v>
      </x:c>
      <x:c r="F3" t="n">
        <x:v>0.9184</x:v>
      </x:c>
      <x:c r="G3" t="n">
        <x:v>-2.452714</x:v>
      </x:c>
      <x:c r="H3" t="n">
        <x:v>2.723268</x:v>
      </x:c>
      <x:c r="I3" t="n">
        <x:v>1.144854</x:v>
      </x:c>
      <x:c r="J3" t="n">
        <x:v>0.08606</x:v>
      </x:c>
      <x:c r="K3" t="n">
        <x:v>15.230008</x:v>
      </x:c>
      <x:c r="L3" t="str">
        <x:v>Not statistically significant</x:v>
      </x:c>
    </x:row>
    <x:row r="4">
      <x:c r="A4" t="str">
        <x:v>Log-Normal AFT</x:v>
      </x:c>
      <x:c r="B4" t="str">
        <x:v>G2</x:v>
      </x:c>
      <x:c r="C4" t="n">
        <x:v>0.193612</x:v>
      </x:c>
      <x:c r="D4" t="n">
        <x:v>0.520983</x:v>
      </x:c>
      <x:c r="E4" t="n">
        <x:v>0.371628</x:v>
      </x:c>
      <x:c r="F4" t="n">
        <x:v>0.71017</x:v>
      </x:c>
      <x:c r="G4" t="n">
        <x:v>-0.827497</x:v>
      </x:c>
      <x:c r="H4" t="n">
        <x:v>1.214721</x:v>
      </x:c>
      <x:c r="I4" t="n">
        <x:v>1.213625</x:v>
      </x:c>
      <x:c r="J4" t="n">
        <x:v>0.437142</x:v>
      </x:c>
      <x:c r="K4" t="n">
        <x:v>3.369353</x:v>
      </x:c>
      <x:c r="L4" t="str">
        <x:v>Not statistically significant</x:v>
      </x:c>
    </x:row>
    <x:row r="5">
      <x:c r="A5" t="str">
        <x:v>Log-Normal AFT</x:v>
      </x:c>
      <x:c r="B5" t="str">
        <x:v>studytime</x:v>
      </x:c>
      <x:c r="C5" t="n">
        <x:v>0.044309</x:v>
      </x:c>
      <x:c r="D5" t="n">
        <x:v>0.84261</x:v>
      </x:c>
      <x:c r="E5" t="n">
        <x:v>0.052586</x:v>
      </x:c>
      <x:c r="F5" t="n">
        <x:v>0.958062</x:v>
      </x:c>
      <x:c r="G5" t="n">
        <x:v>-1.607176</x:v>
      </x:c>
      <x:c r="H5" t="n">
        <x:v>1.695794</x:v>
      </x:c>
      <x:c r="I5" t="n">
        <x:v>1.045306</x:v>
      </x:c>
      <x:c r="J5" t="n">
        <x:v>0.200453</x:v>
      </x:c>
      <x:c r="K5" t="n">
        <x:v>5.450974</x:v>
      </x:c>
      <x:c r="L5" t="str">
        <x:v>Not statistically significant</x:v>
      </x:c>
    </x:row>
    <x:row r="6">
      <x:c r="A6" t="str">
        <x:v>Log-Normal AFT</x:v>
      </x:c>
      <x:c r="B6" t="str">
        <x:v>age</x:v>
      </x:c>
      <x:c r="C6" t="n">
        <x:v>-0.055326</x:v>
      </x:c>
      <x:c r="D6" t="n">
        <x:v>0.851721</x:v>
      </x:c>
      <x:c r="E6" t="n">
        <x:v>-0.064958</x:v>
      </x:c>
      <x:c r="F6" t="n">
        <x:v>0.948207</x:v>
      </x:c>
      <x:c r="G6" t="n">
        <x:v>-1.724669</x:v>
      </x:c>
      <x:c r="H6" t="n">
        <x:v>1.614016</x:v>
      </x:c>
      <x:c r="I6" t="n">
        <x:v>0.946176</x:v>
      </x:c>
      <x:c r="J6" t="n">
        <x:v>0.178232</x:v>
      </x:c>
      <x:c r="K6" t="n">
        <x:v>5.022942</x:v>
      </x:c>
      <x:c r="L6" t="str">
        <x:v>Not statistically significant</x:v>
      </x:c>
    </x:row>
    <x:row r="7">
      <x:c r="A7" t="str">
        <x:v>Log-Normal AFT</x:v>
      </x:c>
      <x:c r="B7" t="str">
        <x:v>Medu</x:v>
      </x:c>
      <x:c r="C7" t="n">
        <x:v>0.06546</x:v>
      </x:c>
      <x:c r="D7" t="n">
        <x:v>1.044484</x:v>
      </x:c>
      <x:c r="E7" t="n">
        <x:v>0.062672</x:v>
      </x:c>
      <x:c r="F7" t="n">
        <x:v>0.950028</x:v>
      </x:c>
      <x:c r="G7" t="n">
        <x:v>-1.981691</x:v>
      </x:c>
      <x:c r="H7" t="n">
        <x:v>2.112611</x:v>
      </x:c>
      <x:c r="I7" t="n">
        <x:v>1.06765</x:v>
      </x:c>
      <x:c r="J7" t="n">
        <x:v>0.137836</x:v>
      </x:c>
      <x:c r="K7" t="n">
        <x:v>8.269805</x:v>
      </x:c>
      <x:c r="L7" t="str">
        <x:v>Not statistically significant</x:v>
      </x:c>
    </x:row>
    <x:row r="8">
      <x:c r="A8" t="str">
        <x:v>Log-Normal AFT</x:v>
      </x:c>
      <x:c r="B8" t="str">
        <x:v>Fedu</x:v>
      </x:c>
      <x:c r="C8" t="n">
        <x:v>0.06253</x:v>
      </x:c>
      <x:c r="D8" t="n">
        <x:v>0.971802</x:v>
      </x:c>
      <x:c r="E8" t="n">
        <x:v>0.064345</x:v>
      </x:c>
      <x:c r="F8" t="n">
        <x:v>0.948696</x:v>
      </x:c>
      <x:c r="G8" t="n">
        <x:v>-1.842166</x:v>
      </x:c>
      <x:c r="H8" t="n">
        <x:v>1.967226</x:v>
      </x:c>
      <x:c r="I8" t="n">
        <x:v>1.064527</x:v>
      </x:c>
      <x:c r="J8" t="n">
        <x:v>0.158474</x:v>
      </x:c>
      <x:c r="K8" t="n">
        <x:v>7.150816</x:v>
      </x:c>
      <x:c r="L8" t="str">
        <x:v>Not statistically significant</x:v>
      </x:c>
    </x:row>
    <x:row r="9">
      <x:c r="A9" t="str">
        <x:v>Log-Normal AFT</x:v>
      </x:c>
      <x:c r="B9" t="str">
        <x:v>school_MS</x:v>
      </x:c>
      <x:c r="C9" t="n">
        <x:v>-0.459225</x:v>
      </x:c>
      <x:c r="D9" t="n">
        <x:v>2.261466</x:v>
      </x:c>
      <x:c r="E9" t="n">
        <x:v>-0.203065</x:v>
      </x:c>
      <x:c r="F9" t="n">
        <x:v>0.839084</x:v>
      </x:c>
      <x:c r="G9" t="n">
        <x:v>-4.891617</x:v>
      </x:c>
      <x:c r="H9" t="n">
        <x:v>3.973167</x:v>
      </x:c>
      <x:c r="I9" t="n">
        <x:v>0.631773</x:v>
      </x:c>
      <x:c r="J9" t="n">
        <x:v>0.007509</x:v>
      </x:c>
      <x:c r="K9" t="n">
        <x:v>53.152586</x:v>
      </x:c>
      <x:c r="L9" t="str">
        <x:v>Not statistically significant</x:v>
      </x:c>
    </x:row>
    <x:row r="10">
      <x:c r="A10" t="str">
        <x:v>Log-Normal AFT</x:v>
      </x:c>
      <x:c r="B10" t="str">
        <x:v>sex_M</x:v>
      </x:c>
      <x:c r="C10" t="n">
        <x:v>-0.185754</x:v>
      </x:c>
      <x:c r="D10" t="n">
        <x:v>0.678169</x:v>
      </x:c>
      <x:c r="E10" t="n">
        <x:v>-0.273905</x:v>
      </x:c>
      <x:c r="F10" t="n">
        <x:v>0.784157</x:v>
      </x:c>
      <x:c r="G10" t="n">
        <x:v>-1.514941</x:v>
      </x:c>
      <x:c r="H10" t="n">
        <x:v>1.143433</x:v>
      </x:c>
      <x:c r="I10" t="n">
        <x:v>0.830478</x:v>
      </x:c>
      <x:c r="J10" t="n">
        <x:v>0.219821</x:v>
      </x:c>
      <x:c r="K10" t="n">
        <x:v>3.13752</x:v>
      </x:c>
      <x:c r="L10" t="str">
        <x:v>Not statistically significant</x:v>
      </x:c>
    </x:row>
    <x:row r="11">
      <x:c r="A11" t="str">
        <x:v>Log-Normal AFT</x:v>
      </x:c>
      <x:c r="B11" t="str">
        <x:v>address_U</x:v>
      </x:c>
      <x:c r="C11" t="n">
        <x:v>0.201645</x:v>
      </x:c>
      <x:c r="D11" t="n">
        <x:v>1.910537</x:v>
      </x:c>
      <x:c r="E11" t="n">
        <x:v>0.105544</x:v>
      </x:c>
      <x:c r="F11" t="n">
        <x:v>0.915944</x:v>
      </x:c>
      <x:c r="G11" t="n">
        <x:v>-3.542938</x:v>
      </x:c>
      <x:c r="H11" t="n">
        <x:v>3.946229</x:v>
      </x:c>
      <x:c r="I11" t="n">
        <x:v>1.223414</x:v>
      </x:c>
      <x:c r="J11" t="n">
        <x:v>0.028928</x:v>
      </x:c>
      <x:c r="K11" t="n">
        <x:v>51.739883</x:v>
      </x:c>
      <x:c r="L11" t="str">
        <x:v>Not statistically significant</x:v>
      </x:c>
    </x:row>
    <x:row r="12">
      <x:c r="A12" t="str">
        <x:v>Log-Normal AFT</x:v>
      </x:c>
      <x:c r="B12" t="str">
        <x:v>log_sigma</x:v>
      </x:c>
      <x:c r="C12" t="n">
        <x:v>0.078119</x:v>
      </x:c>
      <x:c r="D12" t="n">
        <x:v>0.777116</x:v>
      </x:c>
      <x:c r="E12" t="n">
        <x:v>0.100525</x:v>
      </x:c>
      <x:c r="F12" t="n">
        <x:v>0.919928</x:v>
      </x:c>
      <x:c r="G12" t="n">
        <x:v>-1.445</x:v>
      </x:c>
      <x:c r="H12" t="n">
        <x:v>1.601239</x:v>
      </x:c>
      <x:c r="I12"/>
      <x:c r="J12"/>
      <x:c r="K12"/>
      <x:c r="L12" t="str">
        <x:v>Not statistically significant</x:v>
      </x:c>
    </x:row>
    <x:row r="13">
      <x:c r="A13" t="str">
        <x:v>Weibull AFT</x:v>
      </x:c>
      <x:c r="B13" t="str">
        <x:v>Intercept</x:v>
      </x:c>
      <x:c r="C13" t="n">
        <x:v>-0.087799</x:v>
      </x:c>
      <x:c r="D13" t="n">
        <x:v>27.356034</x:v>
      </x:c>
      <x:c r="E13" t="n">
        <x:v>-0.00321</x:v>
      </x:c>
      <x:c r="F13" t="n">
        <x:v>0.997439</x:v>
      </x:c>
      <x:c r="G13" t="n">
        <x:v>-53.70464</x:v>
      </x:c>
      <x:c r="H13" t="n">
        <x:v>53.529042</x:v>
      </x:c>
      <x:c r="I13"/>
      <x:c r="J13"/>
      <x:c r="K13"/>
      <x:c r="L13" t="str">
        <x:v>Not statistically significant</x:v>
      </x:c>
    </x:row>
    <x:row r="14">
      <x:c r="A14" t="str">
        <x:v>Weibull AFT</x:v>
      </x:c>
      <x:c r="B14" t="str">
        <x:v>G1</x:v>
      </x:c>
      <x:c r="C14" t="n">
        <x:v>0.093728</x:v>
      </x:c>
      <x:c r="D14" t="n">
        <x:v>1.967394</x:v>
      </x:c>
      <x:c r="E14" t="n">
        <x:v>0.047641</x:v>
      </x:c>
      <x:c r="F14" t="n">
        <x:v>0.962003</x:v>
      </x:c>
      <x:c r="G14" t="n">
        <x:v>-3.762293</x:v>
      </x:c>
      <x:c r="H14" t="n">
        <x:v>3.949749</x:v>
      </x:c>
      <x:c r="I14" t="n">
        <x:v>1.098261</x:v>
      </x:c>
      <x:c r="J14" t="n">
        <x:v>0.02323</x:v>
      </x:c>
      <x:c r="K14" t="n">
        <x:v>51.922339</x:v>
      </x:c>
      <x:c r="L14" t="str">
        <x:v>Not statistically significant</x:v>
      </x:c>
    </x:row>
    <x:row r="15">
      <x:c r="A15" t="str">
        <x:v>Weibull AFT</x:v>
      </x:c>
      <x:c r="B15" t="str">
        <x:v>G2</x:v>
      </x:c>
      <x:c r="C15" t="n">
        <x:v>0.20999</x:v>
      </x:c>
      <x:c r="D15" t="n">
        <x:v>2.261333</x:v>
      </x:c>
      <x:c r="E15" t="n">
        <x:v>0.092861</x:v>
      </x:c>
      <x:c r="F15" t="n">
        <x:v>0.926014</x:v>
      </x:c>
      <x:c r="G15" t="n">
        <x:v>-4.222141</x:v>
      </x:c>
      <x:c r="H15" t="n">
        <x:v>4.642121</x:v>
      </x:c>
      <x:c r="I15" t="n">
        <x:v>1.233666</x:v>
      </x:c>
      <x:c r="J15" t="n">
        <x:v>0.014667</x:v>
      </x:c>
      <x:c r="K15" t="n">
        <x:v>103.764219</x:v>
      </x:c>
      <x:c r="L15" t="str">
        <x:v>Not statistically significant</x:v>
      </x:c>
    </x:row>
    <x:row r="16">
      <x:c r="A16" t="str">
        <x:v>Weibull AFT</x:v>
      </x:c>
      <x:c r="B16" t="str">
        <x:v>studytime</x:v>
      </x:c>
      <x:c r="C16" t="n">
        <x:v>0.06543</x:v>
      </x:c>
      <x:c r="D16" t="n">
        <x:v>3.894199</x:v>
      </x:c>
      <x:c r="E16" t="n">
        <x:v>0.016802</x:v>
      </x:c>
      <x:c r="F16" t="n">
        <x:v>0.986595</x:v>
      </x:c>
      <x:c r="G16" t="n">
        <x:v>-7.56706</x:v>
      </x:c>
      <x:c r="H16" t="n">
        <x:v>7.697919</x:v>
      </x:c>
      <x:c r="I16" t="n">
        <x:v>1.067617</x:v>
      </x:c>
      <x:c r="J16" t="n">
        <x:v>0.000517</x:v>
      </x:c>
      <x:c r="K16" t="n">
        <x:v>2203.758051</x:v>
      </x:c>
      <x:c r="L16" t="str">
        <x:v>Not statistically significant</x:v>
      </x:c>
    </x:row>
    <x:row r="17">
      <x:c r="A17" t="str">
        <x:v>Weibull AFT</x:v>
      </x:c>
      <x:c r="B17" t="str">
        <x:v>age</x:v>
      </x:c>
      <x:c r="C17" t="n">
        <x:v>-0.020809</x:v>
      </x:c>
      <x:c r="D17" t="n">
        <x:v>1.847049</x:v>
      </x:c>
      <x:c r="E17" t="n">
        <x:v>-0.011266</x:v>
      </x:c>
      <x:c r="F17" t="n">
        <x:v>0.991011</x:v>
      </x:c>
      <x:c r="G17" t="n">
        <x:v>-3.640959</x:v>
      </x:c>
      <x:c r="H17" t="n">
        <x:v>3.59934</x:v>
      </x:c>
      <x:c r="I17" t="n">
        <x:v>0.979406</x:v>
      </x:c>
      <x:c r="J17" t="n">
        <x:v>0.026227</x:v>
      </x:c>
      <x:c r="K17" t="n">
        <x:v>36.574077</x:v>
      </x:c>
      <x:c r="L17" t="str">
        <x:v>Not statistically significant</x:v>
      </x:c>
    </x:row>
    <x:row r="18">
      <x:c r="A18" t="str">
        <x:v>Weibull AFT</x:v>
      </x:c>
      <x:c r="B18" t="str">
        <x:v>Medu</x:v>
      </x:c>
      <x:c r="C18" t="n">
        <x:v>0.028457</x:v>
      </x:c>
      <x:c r="D18" t="n">
        <x:v>0.980124</x:v>
      </x:c>
      <x:c r="E18" t="n">
        <x:v>0.029034</x:v>
      </x:c>
      <x:c r="F18" t="n">
        <x:v>0.976837</x:v>
      </x:c>
      <x:c r="G18" t="n">
        <x:v>-1.89255</x:v>
      </x:c>
      <x:c r="H18" t="n">
        <x:v>1.949465</x:v>
      </x:c>
      <x:c r="I18" t="n">
        <x:v>1.028866</x:v>
      </x:c>
      <x:c r="J18" t="n">
        <x:v>0.150687</x:v>
      </x:c>
      <x:c r="K18" t="n">
        <x:v>7.024926</x:v>
      </x:c>
      <x:c r="L18" t="str">
        <x:v>Not statistically significant</x:v>
      </x:c>
    </x:row>
    <x:row r="19">
      <x:c r="A19" t="str">
        <x:v>Weibull AFT</x:v>
      </x:c>
      <x:c r="B19" t="str">
        <x:v>Fedu</x:v>
      </x:c>
      <x:c r="C19" t="n">
        <x:v>0.040927</x:v>
      </x:c>
      <x:c r="D19" t="n">
        <x:v>1.114034</x:v>
      </x:c>
      <x:c r="E19" t="n">
        <x:v>0.036738</x:v>
      </x:c>
      <x:c r="F19" t="n">
        <x:v>0.970694</x:v>
      </x:c>
      <x:c r="G19" t="n">
        <x:v>-2.14254</x:v>
      </x:c>
      <x:c r="H19" t="n">
        <x:v>2.224394</x:v>
      </x:c>
      <x:c r="I19" t="n">
        <x:v>1.041776</x:v>
      </x:c>
      <x:c r="J19" t="n">
        <x:v>0.117356</x:v>
      </x:c>
      <x:c r="K19" t="n">
        <x:v>9.247877</x:v>
      </x:c>
      <x:c r="L19" t="str">
        <x:v>Not statistically significant</x:v>
      </x:c>
    </x:row>
    <x:row r="20">
      <x:c r="A20" t="str">
        <x:v>Weibull AFT</x:v>
      </x:c>
      <x:c r="B20" t="str">
        <x:v>school_MS</x:v>
      </x:c>
      <x:c r="C20" t="n">
        <x:v>-0.507052</x:v>
      </x:c>
      <x:c r="D20" t="n">
        <x:v>4.091333</x:v>
      </x:c>
      <x:c r="E20" t="n">
        <x:v>-0.123933</x:v>
      </x:c>
      <x:c r="F20" t="n">
        <x:v>0.901368</x:v>
      </x:c>
      <x:c r="G20" t="n">
        <x:v>-8.525918</x:v>
      </x:c>
      <x:c r="H20" t="n">
        <x:v>7.511814</x:v>
      </x:c>
      <x:c r="I20" t="n">
        <x:v>0.602269</x:v>
      </x:c>
      <x:c r="J20" t="n">
        <x:v>0.000198</x:v>
      </x:c>
      <x:c r="K20" t="n">
        <x:v>1829.530202</x:v>
      </x:c>
      <x:c r="L20" t="str">
        <x:v>Not statistically significant</x:v>
      </x:c>
    </x:row>
    <x:row r="21">
      <x:c r="A21" t="str">
        <x:v>Weibull AFT</x:v>
      </x:c>
      <x:c r="B21" t="str">
        <x:v>sex_M</x:v>
      </x:c>
      <x:c r="C21" t="n">
        <x:v>-0.063514</x:v>
      </x:c>
      <x:c r="D21" t="n">
        <x:v>1.944668</x:v>
      </x:c>
      <x:c r="E21" t="n">
        <x:v>-0.03266</x:v>
      </x:c>
      <x:c r="F21" t="n">
        <x:v>0.973945</x:v>
      </x:c>
      <x:c r="G21" t="n">
        <x:v>-3.874992</x:v>
      </x:c>
      <x:c r="H21" t="n">
        <x:v>3.747965</x:v>
      </x:c>
      <x:c r="I21" t="n">
        <x:v>0.938461</x:v>
      </x:c>
      <x:c r="J21" t="n">
        <x:v>0.020755</x:v>
      </x:c>
      <x:c r="K21" t="n">
        <x:v>42.434629</x:v>
      </x:c>
      <x:c r="L21" t="str">
        <x:v>Not statistically significant</x:v>
      </x:c>
    </x:row>
    <x:row r="22">
      <x:c r="A22" t="str">
        <x:v>Weibull AFT</x:v>
      </x:c>
      <x:c r="B22" t="str">
        <x:v>address_U</x:v>
      </x:c>
      <x:c r="C22" t="n">
        <x:v>0.310023</x:v>
      </x:c>
      <x:c r="D22" t="n">
        <x:v>3.211535</x:v>
      </x:c>
      <x:c r="E22" t="n">
        <x:v>0.096534</x:v>
      </x:c>
      <x:c r="F22" t="n">
        <x:v>0.923096</x:v>
      </x:c>
      <x:c r="G22" t="n">
        <x:v>-5.984471</x:v>
      </x:c>
      <x:c r="H22" t="n">
        <x:v>6.604517</x:v>
      </x:c>
      <x:c r="I22" t="n">
        <x:v>1.363456</x:v>
      </x:c>
      <x:c r="J22" t="n">
        <x:v>0.002518</x:v>
      </x:c>
      <x:c r="K22" t="n">
        <x:v>738.423017</x:v>
      </x:c>
      <x:c r="L22" t="str">
        <x:v>Not statistically significant</x:v>
      </x:c>
    </x:row>
    <x:row r="23">
      <x:c r="A23" t="str">
        <x:v>Weibull AFT</x:v>
      </x:c>
      <x:c r="B23" t="str">
        <x:v>log_shape</x:v>
      </x:c>
      <x:c r="C23" t="n">
        <x:v>0.325298</x:v>
      </x:c>
      <x:c r="D23" t="n">
        <x:v>0.926907</x:v>
      </x:c>
      <x:c r="E23" t="n">
        <x:v>0.350951</x:v>
      </x:c>
      <x:c r="F23" t="n">
        <x:v>0.725625</x:v>
      </x:c>
      <x:c r="G23" t="n">
        <x:v>-1.491405</x:v>
      </x:c>
      <x:c r="H23" t="n">
        <x:v>2.142002</x:v>
      </x:c>
      <x:c r="I23"/>
      <x:c r="J23"/>
      <x:c r="K23"/>
      <x:c r="L23" t="str">
        <x:v>Not statistically significant</x:v>
      </x:c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18" hidden="0" customWidth="1"/>
    <x:col min="14" max="14" width="18" hidden="0" customWidth="1"/>
  </x:cols>
  <x:sheetData>
    <x:row r="1">
      <x:c r="A1" s="32" t="str">
        <x:v>Excel AFT Calculator - Log-Normal likelihood setup</x:v>
      </x:c>
      <x:c r="B1" s="18" t="str"/>
      <x:c r="C1" s="18"/>
      <x:c r="D1" s="12" t="str">
        <x:v>aft_time</x:v>
      </x:c>
      <x:c r="E1" s="12" t="str">
        <x:v>aft_event</x:v>
      </x:c>
      <x:c r="F1" s="12" t="str">
        <x:v>G1</x:v>
      </x:c>
      <x:c r="G1" s="12" t="str">
        <x:v>G2</x:v>
      </x:c>
      <x:c r="H1" s="12" t="str">
        <x:v>studytime</x:v>
      </x:c>
      <x:c r="I1" s="12" t="str">
        <x:v>age</x:v>
      </x:c>
      <x:c r="J1" s="12" t="str">
        <x:v>linear_predictor_eta</x:v>
      </x:c>
      <x:c r="K1" s="12" t="str">
        <x:v>sigma</x:v>
      </x:c>
      <x:c r="L1" s="12" t="str">
        <x:v>z</x:v>
      </x:c>
      <x:c r="M1" s="12" t="str">
        <x:v>log_likelihood</x:v>
      </x:c>
      <x:c r="N1" s="12" t="str">
        <x:v>negative_ll</x:v>
      </x:c>
    </x:row>
    <x:row r="2">
      <x:c r="A2" t="str">
        <x:v>Instructions</x:v>
      </x:c>
      <x:c r="B2" t="str">
        <x:v>Use Solver to minimize Total Negative Log-Likelihood by changing coefficient cells B6:B17. Coefficients currently equal the Python fitted values.</x:v>
      </x:c>
      <x:c r="D2" t="n">
        <x:f>'Data Sample'!AH2</x:f>
        <x:v>5</x:v>
      </x:c>
      <x:c r="E2" t="n">
        <x:f>'Data Sample'!AI2</x:f>
        <x:v>0</x:v>
      </x:c>
      <x:c r="F2" t="n">
        <x:f>'Data Sample'!AE2</x:f>
        <x:v>0</x:v>
      </x:c>
      <x:c r="G2" t="n">
        <x:f>'Data Sample'!AF2</x:f>
        <x:v>11</x:v>
      </x:c>
      <x:c r="H2" t="n">
        <x:f>'Data Sample'!N2</x:f>
        <x:v>2</x:v>
      </x:c>
      <x:c r="I2" t="n">
        <x:f>'Data Sample'!C2</x:f>
        <x:v>18</x:v>
      </x:c>
      <x:c r="J2" t="n">
        <x:f>$B$6+$B$7*F2+$B$8*G2+$B$9*H2+$B$10*I2+$B$13*--('Data Sample'!A2="MS")+$B$14*--('Data Sample'!B2="M")+$B$15*--('Data Sample'!D2="U")</x:f>
        <x:v>1.3419423362263194</x:v>
      </x:c>
      <x:c r="K2" t="n">
        <x:f>EXP($B$16)</x:f>
        <x:v>1.081251820147789</x:v>
      </x:c>
      <x:c r="L2" t="n">
        <x:f>(LN(D2)-J2)/K2</x:f>
        <x:v>0.24739433610499606</x:v>
      </x:c>
      <x:c r="M2" t="n">
        <x:f>IF(E2=1, -LN(D2)-LN(K2)-0.5*LN(2*PI())-0.5*L2^2, LN(1-NORM.S.DIST(L2,TRUE)))</x:f>
        <x:v>-0.91055340048444</x:v>
      </x:c>
      <x:c r="N2" t="n">
        <x:f>-M2</x:f>
        <x:v>0.91055340048444</x:v>
      </x:c>
    </x:row>
    <x:row r="3">
      <x:c r="A3" t="str">
        <x:v>Formula note</x:v>
      </x:c>
      <x:c r="B3" t="str">
        <x:v>This sheet demonstrates AFT likelihood calculations in Excel for the data sample. Full MLE outputs are in the code files.</x:v>
      </x:c>
      <x:c r="D3" t="n">
        <x:f>'Data Sample'!AH3</x:f>
        <x:v>3</x:v>
      </x:c>
      <x:c r="E3" t="n">
        <x:f>'Data Sample'!AI3</x:f>
        <x:v>0</x:v>
      </x:c>
      <x:c r="F3" t="n">
        <x:f>'Data Sample'!AE3</x:f>
        <x:v>9</x:v>
      </x:c>
      <x:c r="G3" t="n">
        <x:f>'Data Sample'!AF3</x:f>
        <x:v>11</x:v>
      </x:c>
      <x:c r="H3" t="n">
        <x:f>'Data Sample'!N3</x:f>
        <x:v>2</x:v>
      </x:c>
      <x:c r="I3" t="n">
        <x:f>'Data Sample'!C3</x:f>
        <x:v>17</x:v>
      </x:c>
      <x:c r="J3" t="n">
        <x:f>$B$6+$B$7*F3+$B$8*G3+$B$9*H3+$B$10*I3+$B$13*--('Data Sample'!A3="MS")+$B$14*--('Data Sample'!B3="M")+$B$15*--('Data Sample'!D3="U")</x:f>
        <x:v>2.6147602998078168</x:v>
      </x:c>
      <x:c r="K3" t="n">
        <x:f>EXP($B$16)</x:f>
        <x:v>1.081251820147789</x:v>
      </x:c>
      <x:c r="L3" t="n">
        <x:f>(LN(D3)-J3)/K3</x:f>
        <x:v>-1.4022154533182427</x:v>
      </x:c>
      <x:c r="M3" t="n">
        <x:f>IF(E3=1, -LN(D3)-LN(K3)-0.5*LN(2*PI())-0.5*L3^2, LN(1-NORM.S.DIST(L3,TRUE)))</x:f>
        <x:v>-0.08384417154661979</x:v>
      </x:c>
      <x:c r="N3" t="n">
        <x:f>-M3</x:f>
        <x:v>0.08384417154661979</x:v>
      </x:c>
    </x:row>
    <x:row r="4">
      <x:c r="A4" t="str"/>
      <x:c r="B4" t="str"/>
      <x:c r="D4" t="n">
        <x:f>'Data Sample'!AH4</x:f>
        <x:v>7</x:v>
      </x:c>
      <x:c r="E4" t="n">
        <x:f>'Data Sample'!AI4</x:f>
        <x:v>0</x:v>
      </x:c>
      <x:c r="F4" t="n">
        <x:f>'Data Sample'!AE4</x:f>
        <x:v>12</x:v>
      </x:c>
      <x:c r="G4" t="n">
        <x:f>'Data Sample'!AF4</x:f>
        <x:v>13</x:v>
      </x:c>
      <x:c r="H4" t="n">
        <x:f>'Data Sample'!N4</x:f>
        <x:v>2</x:v>
      </x:c>
      <x:c r="I4" t="n">
        <x:f>'Data Sample'!C4</x:f>
        <x:v>15</x:v>
      </x:c>
      <x:c r="J4" t="n">
        <x:f>$B$6+$B$7*F4+$B$8*G4+$B$9*H4+$B$10*I4+$B$13*--('Data Sample'!A4="MS")+$B$14*--('Data Sample'!B4="M")+$B$15*--('Data Sample'!D4="U")</x:f>
        <x:v>3.5184678645238243</x:v>
      </x:c>
      <x:c r="K4" t="n">
        <x:f>EXP($B$16)</x:f>
        <x:v>1.081251820147789</x:v>
      </x:c>
      <x:c r="L4" t="n">
        <x:f>(LN(D4)-J4)/K4</x:f>
        <x:v>-1.454386190308164</x:v>
      </x:c>
      <x:c r="M4" t="n">
        <x:f>IF(E4=1, -LN(D4)-LN(K4)-0.5*LN(2*PI())-0.5*L4^2, LN(1-NORM.S.DIST(L4,TRUE)))</x:f>
        <x:v>-0.07571502162693627</x:v>
      </x:c>
      <x:c r="N4" t="n">
        <x:f>-M4</x:f>
        <x:v>0.07571502162693627</x:v>
      </x:c>
    </x:row>
    <x:row r="5">
      <x:c r="A5" s="12" t="str">
        <x:v>Term</x:v>
      </x:c>
      <x:c r="B5" s="12" t="str">
        <x:v>Coefficient</x:v>
      </x:c>
      <x:c r="D5" t="n">
        <x:f>'Data Sample'!AH5</x:f>
        <x:v>1</x:v>
      </x:c>
      <x:c r="E5" t="n">
        <x:f>'Data Sample'!AI5</x:f>
        <x:v>0</x:v>
      </x:c>
      <x:c r="F5" t="n">
        <x:f>'Data Sample'!AE5</x:f>
        <x:v>14</x:v>
      </x:c>
      <x:c r="G5" t="n">
        <x:f>'Data Sample'!AF5</x:f>
        <x:v>14</x:v>
      </x:c>
      <x:c r="H5" t="n">
        <x:f>'Data Sample'!N5</x:f>
        <x:v>3</x:v>
      </x:c>
      <x:c r="I5" t="n">
        <x:f>'Data Sample'!C5</x:f>
        <x:v>15</x:v>
      </x:c>
      <x:c r="J5" t="n">
        <x:f>$B$6+$B$7*F5+$B$8*G5+$B$9*H5+$B$10*I5+$B$13*--('Data Sample'!A5="MS")+$B$14*--('Data Sample'!B5="M")+$B$15*--('Data Sample'!D5="U")</x:f>
        <x:v>4.026942907936145</x:v>
      </x:c>
      <x:c r="K5" t="n">
        <x:f>EXP($B$16)</x:f>
        <x:v>1.081251820147789</x:v>
      </x:c>
      <x:c r="L5" t="n">
        <x:f>(LN(D5)-J5)/K5</x:f>
        <x:v>-3.724333992229238</x:v>
      </x:c>
      <x:c r="M5" t="n">
        <x:f>IF(E5=1, -LN(D5)-LN(K5)-0.5*LN(2*PI())-0.5*L5^2, LN(1-NORM.S.DIST(L5,TRUE)))</x:f>
        <x:v>-0.00009792055644581087</x:v>
      </x:c>
      <x:c r="N5" t="n">
        <x:f>-M5</x:f>
        <x:v>0.00009792055644581087</x:v>
      </x:c>
    </x:row>
    <x:row r="6">
      <x:c r="A6" t="str">
        <x:v>Intercept</x:v>
      </x:c>
      <x:c r="B6" t="n">
        <x:v>-0.082177869175264</x:v>
      </x:c>
      <x:c r="D6" t="n">
        <x:f>'Data Sample'!AH6</x:f>
        <x:v>1</x:v>
      </x:c>
      <x:c r="E6" t="n">
        <x:f>'Data Sample'!AI6</x:f>
        <x:v>0</x:v>
      </x:c>
      <x:c r="F6" t="n">
        <x:f>'Data Sample'!AE6</x:f>
        <x:v>11</x:v>
      </x:c>
      <x:c r="G6" t="n">
        <x:f>'Data Sample'!AF6</x:f>
        <x:v>13</x:v>
      </x:c>
      <x:c r="H6" t="n">
        <x:f>'Data Sample'!N6</x:f>
        <x:v>2</x:v>
      </x:c>
      <x:c r="I6" t="n">
        <x:f>'Data Sample'!C6</x:f>
        <x:v>16</x:v>
      </x:c>
      <x:c r="J6" t="n">
        <x:f>$B$6+$B$7*F6+$B$8*G6+$B$9*H6+$B$10*I6+$B$13*--('Data Sample'!A6="MS")+$B$14*--('Data Sample'!B6="M")+$B$15*--('Data Sample'!D6="U")</x:f>
        <x:v>3.3278645582352793</x:v>
      </x:c>
      <x:c r="K6" t="n">
        <x:f>EXP($B$16)</x:f>
        <x:v>1.081251820147789</x:v>
      </x:c>
      <x:c r="L6" t="n">
        <x:f>(LN(D6)-J6)/K6</x:f>
        <x:v>-3.077788630016286</x:v>
      </x:c>
      <x:c r="M6" t="n">
        <x:f>IF(E6=1, -LN(D6)-LN(K6)-0.5*LN(2*PI())-0.5*L6^2, LN(1-NORM.S.DIST(L6,TRUE)))</x:f>
        <x:v>-0.0010432578843990034</x:v>
      </x:c>
      <x:c r="N6" t="n">
        <x:f>-M6</x:f>
        <x:v>0.0010432578843990034</x:v>
      </x:c>
    </x:row>
    <x:row r="7">
      <x:c r="A7" t="str">
        <x:v>G1</x:v>
      </x:c>
      <x:c r="B7" t="n">
        <x:v>0.135276832161619</x:v>
      </x:c>
      <x:c r="D7" t="n">
        <x:f>'Data Sample'!AH7</x:f>
        <x:v>7</x:v>
      </x:c>
      <x:c r="E7" t="n">
        <x:f>'Data Sample'!AI7</x:f>
        <x:v>0</x:v>
      </x:c>
      <x:c r="F7" t="n">
        <x:f>'Data Sample'!AE7</x:f>
        <x:v>12</x:v>
      </x:c>
      <x:c r="G7" t="n">
        <x:f>'Data Sample'!AF7</x:f>
        <x:v>12</x:v>
      </x:c>
      <x:c r="H7" t="n">
        <x:f>'Data Sample'!N7</x:f>
        <x:v>2</x:v>
      </x:c>
      <x:c r="I7" t="n">
        <x:f>'Data Sample'!C7</x:f>
        <x:v>16</x:v>
      </x:c>
      <x:c r="J7" t="n">
        <x:f>$B$6+$B$7*F7+$B$8*G7+$B$9*H7+$B$10*I7+$B$13*--('Data Sample'!A7="MS")+$B$14*--('Data Sample'!B7="M")+$B$15*--('Data Sample'!D7="U")</x:f>
        <x:v>3.0837753686954716</x:v>
      </x:c>
      <x:c r="K7" t="n">
        <x:f>EXP($B$16)</x:f>
        <x:v>1.081251820147789</x:v>
      </x:c>
      <x:c r="L7" t="n">
        <x:f>(LN(D7)-J7)/K7</x:f>
        <x:v>-1.0523591252633742</x:v>
      </x:c>
      <x:c r="M7" t="n">
        <x:f>IF(E7=1, -LN(D7)-LN(K7)-0.5*LN(2*PI())-0.5*L7^2, LN(1-NORM.S.DIST(L7,TRUE)))</x:f>
        <x:v>-0.15819582552685066</x:v>
      </x:c>
      <x:c r="N7" t="n">
        <x:f>-M7</x:f>
        <x:v>0.15819582552685066</x:v>
      </x:c>
    </x:row>
    <x:row r="8">
      <x:c r="A8" t="str">
        <x:v>G2</x:v>
      </x:c>
      <x:c r="B8" t="n">
        <x:v>0.1936120599886489</x:v>
      </x:c>
      <x:c r="D8" t="n">
        <x:f>'Data Sample'!AH8</x:f>
        <x:v>1</x:v>
      </x:c>
      <x:c r="E8" t="n">
        <x:f>'Data Sample'!AI8</x:f>
        <x:v>0</x:v>
      </x:c>
      <x:c r="F8" t="n">
        <x:f>'Data Sample'!AE8</x:f>
        <x:v>13</x:v>
      </x:c>
      <x:c r="G8" t="n">
        <x:f>'Data Sample'!AF8</x:f>
        <x:v>12</x:v>
      </x:c>
      <x:c r="H8" t="n">
        <x:f>'Data Sample'!N8</x:f>
        <x:v>2</x:v>
      </x:c>
      <x:c r="I8" t="n">
        <x:f>'Data Sample'!C8</x:f>
        <x:v>16</x:v>
      </x:c>
      <x:c r="J8" t="n">
        <x:f>$B$6+$B$7*F8+$B$8*G8+$B$9*H8+$B$10*I8+$B$13*--('Data Sample'!A8="MS")+$B$14*--('Data Sample'!B8="M")+$B$15*--('Data Sample'!D8="U")</x:f>
        <x:v>3.2190522008570905</x:v>
      </x:c>
      <x:c r="K8" t="n">
        <x:f>EXP($B$16)</x:f>
        <x:v>1.081251820147789</x:v>
      </x:c>
      <x:c r="L8" t="n">
        <x:f>(LN(D8)-J8)/K8</x:f>
        <x:v>-2.977153093177776</x:v>
      </x:c>
      <x:c r="M8" t="n">
        <x:f>IF(E8=1, -LN(D8)-LN(K8)-0.5*LN(2*PI())-0.5*L8^2, LN(1-NORM.S.DIST(L8,TRUE)))</x:f>
        <x:v>-0.0014557525479162797</x:v>
      </x:c>
      <x:c r="N8" t="n">
        <x:f>-M8</x:f>
        <x:v>0.0014557525479162797</x:v>
      </x:c>
    </x:row>
    <x:row r="9">
      <x:c r="A9" t="str">
        <x:v>studytime</x:v>
      </x:c>
      <x:c r="B9" t="n">
        <x:v>0.0443093191004336</x:v>
      </x:c>
      <x:c r="D9" t="n">
        <x:f>'Data Sample'!AH9</x:f>
        <x:v>3</x:v>
      </x:c>
      <x:c r="E9" t="n">
        <x:f>'Data Sample'!AI9</x:f>
        <x:v>0</x:v>
      </x:c>
      <x:c r="F9" t="n">
        <x:f>'Data Sample'!AE9</x:f>
        <x:v>10</x:v>
      </x:c>
      <x:c r="G9" t="n">
        <x:f>'Data Sample'!AF9</x:f>
        <x:v>13</x:v>
      </x:c>
      <x:c r="H9" t="n">
        <x:f>'Data Sample'!N9</x:f>
        <x:v>2</x:v>
      </x:c>
      <x:c r="I9" t="n">
        <x:f>'Data Sample'!C9</x:f>
        <x:v>17</x:v>
      </x:c>
      <x:c r="J9" t="n">
        <x:f>$B$6+$B$7*F9+$B$8*G9+$B$9*H9+$B$10*I9+$B$13*--('Data Sample'!A9="MS")+$B$14*--('Data Sample'!B9="M")+$B$15*--('Data Sample'!D9="U")</x:f>
        <x:v>3.1372612519467333</x:v>
      </x:c>
      <x:c r="K9" t="n">
        <x:f>EXP($B$16)</x:f>
        <x:v>1.081251820147789</x:v>
      </x:c>
      <x:c r="L9" t="n">
        <x:f>(LN(D9)-J9)/K9</x:f>
        <x:v>-1.885452514660252</x:v>
      </x:c>
      <x:c r="M9" t="n">
        <x:f>IF(E9=1, -LN(D9)-LN(K9)-0.5*LN(2*PI())-0.5*L9^2, LN(1-NORM.S.DIST(L9,TRUE)))</x:f>
        <x:v>-0.030133883967917413</x:v>
      </x:c>
      <x:c r="N9" t="n">
        <x:f>-M9</x:f>
        <x:v>0.030133883967917413</x:v>
      </x:c>
    </x:row>
    <x:row r="10">
      <x:c r="A10" t="str">
        <x:v>age</x:v>
      </x:c>
      <x:c r="B10" t="n">
        <x:v>-0.0553264741269265</x:v>
      </x:c>
      <x:c r="D10" t="n">
        <x:f>'Data Sample'!AH10</x:f>
        <x:v>1</x:v>
      </x:c>
      <x:c r="E10" t="n">
        <x:f>'Data Sample'!AI10</x:f>
        <x:v>0</x:v>
      </x:c>
      <x:c r="F10" t="n">
        <x:f>'Data Sample'!AE10</x:f>
        <x:v>15</x:v>
      </x:c>
      <x:c r="G10" t="n">
        <x:f>'Data Sample'!AF10</x:f>
        <x:v>16</x:v>
      </x:c>
      <x:c r="H10" t="n">
        <x:f>'Data Sample'!N10</x:f>
        <x:v>2</x:v>
      </x:c>
      <x:c r="I10" t="n">
        <x:f>'Data Sample'!C10</x:f>
        <x:v>15</x:v>
      </x:c>
      <x:c r="J10" t="n">
        <x:f>$B$6+$B$7*F10+$B$8*G10+$B$9*H10+$B$10*I10+$B$13*--('Data Sample'!A10="MS")+$B$14*--('Data Sample'!B10="M")+$B$15*--('Data Sample'!D10="U")</x:f>
        <x:v>4.319380579261851</x:v>
      </x:c>
      <x:c r="K10" t="n">
        <x:f>EXP($B$16)</x:f>
        <x:v>1.081251820147789</x:v>
      </x:c>
      <x:c r="L10" t="n">
        <x:f>(LN(D10)-J10)/K10</x:f>
        <x:v>-3.9947961231375904</x:v>
      </x:c>
      <x:c r="M10" t="n">
        <x:f>IF(E10=1, -LN(D10)-LN(K10)-0.5*LN(2*PI())-0.5*L10^2, LN(1-NORM.S.DIST(L10,TRUE)))</x:f>
        <x:v>-0.00003237549762634664</x:v>
      </x:c>
      <x:c r="N10" t="n">
        <x:f>-M10</x:f>
        <x:v>0.00003237549762634664</x:v>
      </x:c>
    </x:row>
    <x:row r="11">
      <x:c r="A11" t="str">
        <x:v>Medu</x:v>
      </x:c>
      <x:c r="B11" t="n">
        <x:v>0.0654601310765056</x:v>
      </x:c>
      <x:c r="D11" t="n">
        <x:f>'Data Sample'!AH11</x:f>
        <x:v>1</x:v>
      </x:c>
      <x:c r="E11" t="n">
        <x:f>'Data Sample'!AI11</x:f>
        <x:v>0</x:v>
      </x:c>
      <x:c r="F11" t="n">
        <x:f>'Data Sample'!AE11</x:f>
        <x:v>12</x:v>
      </x:c>
      <x:c r="G11" t="n">
        <x:f>'Data Sample'!AF11</x:f>
        <x:v>12</x:v>
      </x:c>
      <x:c r="H11" t="n">
        <x:f>'Data Sample'!N11</x:f>
        <x:v>2</x:v>
      </x:c>
      <x:c r="I11" t="n">
        <x:f>'Data Sample'!C11</x:f>
        <x:v>15</x:v>
      </x:c>
      <x:c r="J11" t="n">
        <x:f>$B$6+$B$7*F11+$B$8*G11+$B$9*H11+$B$10*I11+$B$13*--('Data Sample'!A11="MS")+$B$14*--('Data Sample'!B11="M")+$B$15*--('Data Sample'!D11="U")</x:f>
        <x:v>3.139101842822398</x:v>
      </x:c>
      <x:c r="K11" t="n">
        <x:f>EXP($B$16)</x:f>
        <x:v>1.081251820147789</x:v>
      </x:c>
      <x:c r="L11" t="n">
        <x:f>(LN(D11)-J11)/K11</x:f>
        <x:v>-2.903210689988328</x:v>
      </x:c>
      <x:c r="M11" t="n">
        <x:f>IF(E11=1, -LN(D11)-LN(K11)-0.5*LN(2*PI())-0.5*L11^2, LN(1-NORM.S.DIST(L11,TRUE)))</x:f>
        <x:v>-0.0018484977156234246</x:v>
      </x:c>
      <x:c r="N11" t="n">
        <x:f>-M11</x:f>
        <x:v>0.0018484977156234246</x:v>
      </x:c>
    </x:row>
    <x:row r="12">
      <x:c r="A12" t="str">
        <x:v>Fedu</x:v>
      </x:c>
      <x:c r="B12" t="n">
        <x:v>0.0625303800923951</x:v>
      </x:c>
      <x:c r="D12" t="n">
        <x:f>'Data Sample'!AH12</x:f>
        <x:v>3</x:v>
      </x:c>
      <x:c r="E12" t="n">
        <x:f>'Data Sample'!AI12</x:f>
        <x:v>0</x:v>
      </x:c>
      <x:c r="F12" t="n">
        <x:f>'Data Sample'!AE12</x:f>
        <x:v>14</x:v>
      </x:c>
      <x:c r="G12" t="n">
        <x:f>'Data Sample'!AF12</x:f>
        <x:v>14</x:v>
      </x:c>
      <x:c r="H12" t="n">
        <x:f>'Data Sample'!N12</x:f>
        <x:v>2</x:v>
      </x:c>
      <x:c r="I12" t="n">
        <x:f>'Data Sample'!C12</x:f>
        <x:v>15</x:v>
      </x:c>
      <x:c r="J12" t="n">
        <x:f>$B$6+$B$7*F12+$B$8*G12+$B$9*H12+$B$10*I12+$B$13*--('Data Sample'!A12="MS")+$B$14*--('Data Sample'!B12="M")+$B$15*--('Data Sample'!D12="U")</x:f>
        <x:v>3.9826335888357116</x:v>
      </x:c>
      <x:c r="K12" t="n">
        <x:f>EXP($B$16)</x:f>
        <x:v>1.081251820147789</x:v>
      </x:c>
      <x:c r="L12" t="n">
        <x:f>(LN(D12)-J12)/K12</x:f>
        <x:v>-2.667298446511197</x:v>
      </x:c>
      <x:c r="M12" t="n">
        <x:f>IF(E12=1, -LN(D12)-LN(K12)-0.5*LN(2*PI())-0.5*L12^2, LN(1-NORM.S.DIST(L12,TRUE)))</x:f>
        <x:v>-0.003830513935314915</x:v>
      </x:c>
      <x:c r="N12" t="n">
        <x:f>-M12</x:f>
        <x:v>0.003830513935314915</x:v>
      </x:c>
    </x:row>
    <x:row r="13">
      <x:c r="A13" t="str">
        <x:v>school_MS</x:v>
      </x:c>
      <x:c r="B13" t="n">
        <x:v>-0.4592250857880134</x:v>
      </x:c>
      <x:c r="D13" t="n">
        <x:f>'Data Sample'!AH13</x:f>
        <x:v>1</x:v>
      </x:c>
      <x:c r="E13" t="n">
        <x:f>'Data Sample'!AI13</x:f>
        <x:v>0</x:v>
      </x:c>
      <x:c r="F13" t="n">
        <x:f>'Data Sample'!AE13</x:f>
        <x:v>10</x:v>
      </x:c>
      <x:c r="G13" t="n">
        <x:f>'Data Sample'!AF13</x:f>
        <x:v>12</x:v>
      </x:c>
      <x:c r="H13" t="n">
        <x:f>'Data Sample'!N13</x:f>
        <x:v>3</x:v>
      </x:c>
      <x:c r="I13" t="n">
        <x:f>'Data Sample'!C13</x:f>
        <x:v>15</x:v>
      </x:c>
      <x:c r="J13" t="n">
        <x:f>$B$6+$B$7*F13+$B$8*G13+$B$9*H13+$B$10*I13+$B$13*--('Data Sample'!A13="MS")+$B$14*--('Data Sample'!B13="M")+$B$15*--('Data Sample'!D13="U")</x:f>
        <x:v>3.0986114593123713</x:v>
      </x:c>
      <x:c r="K13" t="n">
        <x:f>EXP($B$16)</x:f>
        <x:v>1.081251820147789</x:v>
      </x:c>
      <x:c r="L13" t="n">
        <x:f>(LN(D13)-J13)/K13</x:f>
        <x:v>-2.8657629994914995</x:v>
      </x:c>
      <x:c r="M13" t="n">
        <x:f>IF(E13=1, -LN(D13)-LN(K13)-0.5*LN(2*PI())-0.5*L13^2, LN(1-NORM.S.DIST(L13,TRUE)))</x:f>
        <x:v>-0.0020821940618762492</x:v>
      </x:c>
      <x:c r="N13" t="n">
        <x:f>-M13</x:f>
        <x:v>0.0020821940618762492</x:v>
      </x:c>
    </x:row>
    <x:row r="14">
      <x:c r="A14" t="str">
        <x:v>sex_M</x:v>
      </x:c>
      <x:c r="B14" t="n">
        <x:v>-0.1857539617127777</x:v>
      </x:c>
      <x:c r="D14" t="n">
        <x:f>'Data Sample'!AH14</x:f>
        <x:v>1</x:v>
      </x:c>
      <x:c r="E14" t="n">
        <x:f>'Data Sample'!AI14</x:f>
        <x:v>0</x:v>
      </x:c>
      <x:c r="F14" t="n">
        <x:f>'Data Sample'!AE14</x:f>
        <x:v>12</x:v>
      </x:c>
      <x:c r="G14" t="n">
        <x:f>'Data Sample'!AF14</x:f>
        <x:v>13</x:v>
      </x:c>
      <x:c r="H14" t="n">
        <x:f>'Data Sample'!N14</x:f>
        <x:v>1</x:v>
      </x:c>
      <x:c r="I14" t="n">
        <x:f>'Data Sample'!C14</x:f>
        <x:v>15</x:v>
      </x:c>
      <x:c r="J14" t="n">
        <x:f>$B$6+$B$7*F14+$B$8*G14+$B$9*H14+$B$10*I14+$B$13*--('Data Sample'!A14="MS")+$B$14*--('Data Sample'!B14="M")+$B$15*--('Data Sample'!D14="U")</x:f>
        <x:v>3.288404583710612</x:v>
      </x:c>
      <x:c r="K14" t="n">
        <x:f>EXP($B$16)</x:f>
        <x:v>1.081251820147789</x:v>
      </x:c>
      <x:c r="L14" t="n">
        <x:f>(LN(D14)-J14)/K14</x:f>
        <x:v>-3.041293917323665</x:v>
      </x:c>
      <x:c r="M14" t="n">
        <x:f>IF(E14=1, -LN(D14)-LN(K14)-0.5*LN(2*PI())-0.5*L14^2, LN(1-NORM.S.DIST(L14,TRUE)))</x:f>
        <x:v>-0.001178512970339526</x:v>
      </x:c>
      <x:c r="N14" t="n">
        <x:f>-M14</x:f>
        <x:v>0.001178512970339526</x:v>
      </x:c>
    </x:row>
    <x:row r="15">
      <x:c r="A15" t="str">
        <x:v>address_U</x:v>
      </x:c>
      <x:c r="B15" t="n">
        <x:v>0.2016454416102553</x:v>
      </x:c>
      <x:c r="D15" t="n">
        <x:f>'Data Sample'!AH15</x:f>
        <x:v>1</x:v>
      </x:c>
      <x:c r="E15" t="n">
        <x:f>'Data Sample'!AI15</x:f>
        <x:v>0</x:v>
      </x:c>
      <x:c r="F15" t="n">
        <x:f>'Data Sample'!AE15</x:f>
        <x:v>12</x:v>
      </x:c>
      <x:c r="G15" t="n">
        <x:f>'Data Sample'!AF15</x:f>
        <x:v>12</x:v>
      </x:c>
      <x:c r="H15" t="n">
        <x:f>'Data Sample'!N15</x:f>
        <x:v>2</x:v>
      </x:c>
      <x:c r="I15" t="n">
        <x:f>'Data Sample'!C15</x:f>
        <x:v>15</x:v>
      </x:c>
      <x:c r="J15" t="n">
        <x:f>$B$6+$B$7*F15+$B$8*G15+$B$9*H15+$B$10*I15+$B$13*--('Data Sample'!A15="MS")+$B$14*--('Data Sample'!B15="M")+$B$15*--('Data Sample'!D15="U")</x:f>
        <x:v>3.139101842822398</x:v>
      </x:c>
      <x:c r="K15" t="n">
        <x:f>EXP($B$16)</x:f>
        <x:v>1.081251820147789</x:v>
      </x:c>
      <x:c r="L15" t="n">
        <x:f>(LN(D15)-J15)/K15</x:f>
        <x:v>-2.903210689988328</x:v>
      </x:c>
      <x:c r="M15" t="n">
        <x:f>IF(E15=1, -LN(D15)-LN(K15)-0.5*LN(2*PI())-0.5*L15^2, LN(1-NORM.S.DIST(L15,TRUE)))</x:f>
        <x:v>-0.0018484977156234246</x:v>
      </x:c>
      <x:c r="N15" t="n">
        <x:f>-M15</x:f>
        <x:v>0.0018484977156234246</x:v>
      </x:c>
    </x:row>
    <x:row r="16">
      <x:c r="A16" t="str">
        <x:v>log_sigma</x:v>
      </x:c>
      <x:c r="B16" t="n">
        <x:v>0.0781194626362128</x:v>
      </x:c>
      <x:c r="D16" t="n">
        <x:f>'Data Sample'!AH16</x:f>
        <x:v>1</x:v>
      </x:c>
      <x:c r="E16" t="n">
        <x:f>'Data Sample'!AI16</x:f>
        <x:v>0</x:v>
      </x:c>
      <x:c r="F16" t="n">
        <x:f>'Data Sample'!AE16</x:f>
        <x:v>14</x:v>
      </x:c>
      <x:c r="G16" t="n">
        <x:f>'Data Sample'!AF16</x:f>
        <x:v>14</x:v>
      </x:c>
      <x:c r="H16" t="n">
        <x:f>'Data Sample'!N16</x:f>
        <x:v>3</x:v>
      </x:c>
      <x:c r="I16" t="n">
        <x:f>'Data Sample'!C16</x:f>
        <x:v>15</x:v>
      </x:c>
      <x:c r="J16" t="n">
        <x:f>$B$6+$B$7*F16+$B$8*G16+$B$9*H16+$B$10*I16+$B$13*--('Data Sample'!A16="MS")+$B$14*--('Data Sample'!B16="M")+$B$15*--('Data Sample'!D16="U")</x:f>
        <x:v>3.841188946223367</x:v>
      </x:c>
      <x:c r="K16" t="n">
        <x:f>EXP($B$16)</x:f>
        <x:v>1.081251820147789</x:v>
      </x:c>
      <x:c r="L16" t="n">
        <x:f>(LN(D16)-J16)/K16</x:f>
        <x:v>-3.5525387098986254</x:v>
      </x:c>
      <x:c r="M16" t="n">
        <x:f>IF(E16=1, -LN(D16)-LN(K16)-0.5*LN(2*PI())-0.5*L16^2, LN(1-NORM.S.DIST(L16,TRUE)))</x:f>
        <x:v>-0.00019078463715823673</x:v>
      </x:c>
      <x:c r="N16" t="n">
        <x:f>-M16</x:f>
        <x:v>0.00019078463715823673</x:v>
      </x:c>
    </x:row>
    <x:row r="17">
      <x:c r="D17" t="n">
        <x:f>'Data Sample'!AH17</x:f>
        <x:v>7</x:v>
      </x:c>
      <x:c r="E17" t="n">
        <x:f>'Data Sample'!AI17</x:f>
        <x:v>0</x:v>
      </x:c>
      <x:c r="F17" t="n">
        <x:f>'Data Sample'!AE17</x:f>
        <x:v>17</x:v>
      </x:c>
      <x:c r="G17" t="n">
        <x:f>'Data Sample'!AF17</x:f>
        <x:v>17</x:v>
      </x:c>
      <x:c r="H17" t="n">
        <x:f>'Data Sample'!N17</x:f>
        <x:v>1</x:v>
      </x:c>
      <x:c r="I17" t="n">
        <x:f>'Data Sample'!C17</x:f>
        <x:v>16</x:v>
      </x:c>
      <x:c r="J17" t="n">
        <x:f>$B$6+$B$7*F17+$B$8*G17+$B$9*H17+$B$10*I17+$B$13*--('Data Sample'!A17="MS")+$B$14*--('Data Sample'!B17="M")+$B$15*--('Data Sample'!D17="U")</x:f>
        <x:v>4.869664472059155</x:v>
      </x:c>
      <x:c r="K17" t="n">
        <x:f>EXP($B$16)</x:f>
        <x:v>1.081251820147789</x:v>
      </x:c>
      <x:c r="L17" t="n">
        <x:f>(LN(D17)-J17)/K17</x:f>
        <x:v>-2.704045689009072</x:v>
      </x:c>
      <x:c r="M17" t="n">
        <x:f>IF(E17=1, -LN(D17)-LN(K17)-0.5*LN(2*PI())-0.5*L17^2, LN(1-NORM.S.DIST(L17,TRUE)))</x:f>
        <x:v>-0.003430922372117137</x:v>
      </x:c>
      <x:c r="N17" t="n">
        <x:f>-M17</x:f>
        <x:v>0.003430922372117137</x:v>
      </x:c>
    </x:row>
    <x:row r="18">
      <x:c r="A18" s="28" t="str">
        <x:v>Total Negative Log-Likelihood</x:v>
      </x:c>
      <x:c r="B18" t="n">
        <x:f>SUM(N2:N151)</x:f>
        <x:v>56.74360291634767</x:v>
      </x:c>
      <x:c r="D18" t="n">
        <x:f>'Data Sample'!AH18</x:f>
        <x:v>11</x:v>
      </x:c>
      <x:c r="E18" t="n">
        <x:f>'Data Sample'!AI18</x:f>
        <x:v>0</x:v>
      </x:c>
      <x:c r="F18" t="n">
        <x:f>'Data Sample'!AE18</x:f>
        <x:v>13</x:v>
      </x:c>
      <x:c r="G18" t="n">
        <x:f>'Data Sample'!AF18</x:f>
        <x:v>13</x:v>
      </x:c>
      <x:c r="H18" t="n">
        <x:f>'Data Sample'!N18</x:f>
        <x:v>3</x:v>
      </x:c>
      <x:c r="I18" t="n">
        <x:f>'Data Sample'!C18</x:f>
        <x:v>16</x:v>
      </x:c>
      <x:c r="J18" t="n">
        <x:f>$B$6+$B$7*F18+$B$8*G18+$B$9*H18+$B$10*I18+$B$13*--('Data Sample'!A18="MS")+$B$14*--('Data Sample'!B18="M")+$B$15*--('Data Sample'!D18="U")</x:f>
        <x:v>3.6427275416589504</x:v>
      </x:c>
      <x:c r="K18" t="n">
        <x:f>EXP($B$16)</x:f>
        <x:v>1.081251820147789</x:v>
      </x:c>
      <x:c r="L18" t="n">
        <x:f>(LN(D18)-J18)/K18</x:f>
        <x:v>-1.1512880215918915</x:v>
      </x:c>
      <x:c r="M18" t="n">
        <x:f>IF(E18=1, -LN(D18)-LN(K18)-0.5*LN(2*PI())-0.5*L18^2, LN(1-NORM.S.DIST(L18,TRUE)))</x:f>
        <x:v>-0.1333107103486444</x:v>
      </x:c>
      <x:c r="N18" t="n">
        <x:f>-M18</x:f>
        <x:v>0.1333107103486444</x:v>
      </x:c>
    </x:row>
    <x:row r="19">
      <x:c r="A19" s="28" t="str">
        <x:v>Events</x:v>
      </x:c>
      <x:c r="B19" t="n">
        <x:f>SUM(E2:E151)</x:f>
        <x:v>14</x:v>
      </x:c>
      <x:c r="D19" t="n">
        <x:f>'Data Sample'!AH19</x:f>
        <x:v>3</x:v>
      </x:c>
      <x:c r="E19" t="n">
        <x:f>'Data Sample'!AI19</x:f>
        <x:v>0</x:v>
      </x:c>
      <x:c r="F19" t="n">
        <x:f>'Data Sample'!AE19</x:f>
        <x:v>13</x:v>
      </x:c>
      <x:c r="G19" t="n">
        <x:f>'Data Sample'!AF19</x:f>
        <x:v>14</x:v>
      </x:c>
      <x:c r="H19" t="n">
        <x:f>'Data Sample'!N19</x:f>
        <x:v>2</x:v>
      </x:c>
      <x:c r="I19" t="n">
        <x:f>'Data Sample'!C19</x:f>
        <x:v>16</x:v>
      </x:c>
      <x:c r="J19" t="n">
        <x:f>$B$6+$B$7*F19+$B$8*G19+$B$9*H19+$B$10*I19+$B$13*--('Data Sample'!A19="MS")+$B$14*--('Data Sample'!B19="M")+$B$15*--('Data Sample'!D19="U")</x:f>
        <x:v>3.7920302825471666</x:v>
      </x:c>
      <x:c r="K19" t="n">
        <x:f>EXP($B$16)</x:f>
        <x:v>1.081251820147789</x:v>
      </x:c>
      <x:c r="L19" t="n">
        <x:f>(LN(D19)-J19)/K19</x:f>
        <x:v>-2.4910182287701597</x:v>
      </x:c>
      <x:c r="M19" t="n">
        <x:f>IF(E19=1, -LN(D19)-LN(K19)-0.5*LN(2*PI())-0.5*L19^2, LN(1-NORM.S.DIST(L19,TRUE)))</x:f>
        <x:v>-0.006389247058618812</x:v>
      </x:c>
      <x:c r="N19" t="n">
        <x:f>-M19</x:f>
        <x:v>0.006389247058618812</x:v>
      </x:c>
    </x:row>
    <x:row r="20">
      <x:c r="A20" s="28" t="str">
        <x:v>Right censored</x:v>
      </x:c>
      <x:c r="B20" t="n">
        <x:f>COUNT(E2:E151)-SUM(E2:E151)</x:f>
        <x:v>136</x:v>
      </x:c>
      <x:c r="D20" t="n">
        <x:f>'Data Sample'!AH20</x:f>
        <x:v>3</x:v>
      </x:c>
      <x:c r="E20" t="n">
        <x:f>'Data Sample'!AI20</x:f>
        <x:v>1</x:v>
      </x:c>
      <x:c r="F20" t="n">
        <x:f>'Data Sample'!AE20</x:f>
        <x:v>8</x:v>
      </x:c>
      <x:c r="G20" t="n">
        <x:f>'Data Sample'!AF20</x:f>
        <x:v>8</x:v>
      </x:c>
      <x:c r="H20" t="n">
        <x:f>'Data Sample'!N20</x:f>
        <x:v>1</x:v>
      </x:c>
      <x:c r="I20" t="n">
        <x:f>'Data Sample'!C20</x:f>
        <x:v>17</x:v>
      </x:c>
      <x:c r="J20" t="n">
        <x:f>$B$6+$B$7*F20+$B$8*G20+$B$9*H20+$B$10*I20+$B$13*--('Data Sample'!A20="MS")+$B$14*--('Data Sample'!B20="M")+$B$15*--('Data Sample'!D20="U")</x:f>
        <x:v>1.6685840068670403</x:v>
      </x:c>
      <x:c r="K20" t="n">
        <x:f>EXP($B$16)</x:f>
        <x:v>1.081251820147789</x:v>
      </x:c>
      <x:c r="L20" t="n">
        <x:f>(LN(D20)-J20)/K20</x:f>
        <x:v>-0.5271405861041927</x:v>
      </x:c>
      <x:c r="M20" t="n">
        <x:f>IF(E20=1, -LN(D20)-LN(K20)-0.5*LN(2*PI())-0.5*L20^2, LN(1-NORM.S.DIST(L20,TRUE)))</x:f>
        <x:v>-2.2346088832681312</x:v>
      </x:c>
      <x:c r="N20" t="n">
        <x:f>-M20</x:f>
        <x:v>2.2346088832681312</x:v>
      </x:c>
    </x:row>
    <x:row r="21">
      <x:c r="D21" t="n">
        <x:f>'Data Sample'!AH21</x:f>
        <x:v>7</x:v>
      </x:c>
      <x:c r="E21" t="n">
        <x:f>'Data Sample'!AI21</x:f>
        <x:v>0</x:v>
      </x:c>
      <x:c r="F21" t="n">
        <x:f>'Data Sample'!AE21</x:f>
        <x:v>12</x:v>
      </x:c>
      <x:c r="G21" t="n">
        <x:f>'Data Sample'!AF21</x:f>
        <x:v>12</x:v>
      </x:c>
      <x:c r="H21" t="n">
        <x:f>'Data Sample'!N21</x:f>
        <x:v>1</x:v>
      </x:c>
      <x:c r="I21" t="n">
        <x:f>'Data Sample'!C21</x:f>
        <x:v>16</x:v>
      </x:c>
      <x:c r="J21" t="n">
        <x:f>$B$6+$B$7*F21+$B$8*G21+$B$9*H21+$B$10*I21+$B$13*--('Data Sample'!A21="MS")+$B$14*--('Data Sample'!B21="M")+$B$15*--('Data Sample'!D21="U")</x:f>
        <x:v>3.0394660495950383</x:v>
      </x:c>
      <x:c r="K21" t="n">
        <x:f>EXP($B$16)</x:f>
        <x:v>1.081251820147789</x:v>
      </x:c>
      <x:c r="L21" t="n">
        <x:f>(LN(D21)-J21)/K21</x:f>
        <x:v>-1.011379477160329</x:v>
      </x:c>
      <x:c r="M21" t="n">
        <x:f>IF(E21=1, -LN(D21)-LN(K21)-0.5*LN(2*PI())-0.5*L21^2, LN(1-NORM.S.DIST(L21,TRUE)))</x:f>
        <x:v>-0.16950494552096193</x:v>
      </x:c>
      <x:c r="N21" t="n">
        <x:f>-M21</x:f>
        <x:v>0.16950494552096193</x:v>
      </x:c>
    </x:row>
    <x:row r="22">
      <x:c r="D22" t="n">
        <x:f>'Data Sample'!AH22</x:f>
        <x:v>1</x:v>
      </x:c>
      <x:c r="E22" t="n">
        <x:f>'Data Sample'!AI22</x:f>
        <x:v>0</x:v>
      </x:c>
      <x:c r="F22" t="n">
        <x:f>'Data Sample'!AE22</x:f>
        <x:v>12</x:v>
      </x:c>
      <x:c r="G22" t="n">
        <x:f>'Data Sample'!AF22</x:f>
        <x:v>13</x:v>
      </x:c>
      <x:c r="H22" t="n">
        <x:f>'Data Sample'!N22</x:f>
        <x:v>2</x:v>
      </x:c>
      <x:c r="I22" t="n">
        <x:f>'Data Sample'!C22</x:f>
        <x:v>15</x:v>
      </x:c>
      <x:c r="J22" t="n">
        <x:f>$B$6+$B$7*F22+$B$8*G22+$B$9*H22+$B$10*I22+$B$13*--('Data Sample'!A22="MS")+$B$14*--('Data Sample'!B22="M")+$B$15*--('Data Sample'!D22="U")</x:f>
        <x:v>3.3327139028110464</x:v>
      </x:c>
      <x:c r="K22" t="n">
        <x:f>EXP($B$16)</x:f>
        <x:v>1.081251820147789</x:v>
      </x:c>
      <x:c r="L22" t="n">
        <x:f>(LN(D22)-J22)/K22</x:f>
        <x:v>-3.082273565426711</x:v>
      </x:c>
      <x:c r="M22" t="n">
        <x:f>IF(E22=1, -LN(D22)-LN(K22)-0.5*LN(2*PI())-0.5*L22^2, LN(1-NORM.S.DIST(L22,TRUE)))</x:f>
        <x:v>-0.001027657623648386</x:v>
      </x:c>
      <x:c r="N22" t="n">
        <x:f>-M22</x:f>
        <x:v>0.001027657623648386</x:v>
      </x:c>
    </x:row>
    <x:row r="23">
      <x:c r="D23" t="n">
        <x:f>'Data Sample'!AH23</x:f>
        <x:v>1</x:v>
      </x:c>
      <x:c r="E23" t="n">
        <x:f>'Data Sample'!AI23</x:f>
        <x:v>0</x:v>
      </x:c>
      <x:c r="F23" t="n">
        <x:f>'Data Sample'!AE23</x:f>
        <x:v>11</x:v>
      </x:c>
      <x:c r="G23" t="n">
        <x:f>'Data Sample'!AF23</x:f>
        <x:v>12</x:v>
      </x:c>
      <x:c r="H23" t="n">
        <x:f>'Data Sample'!N23</x:f>
        <x:v>1</x:v>
      </x:c>
      <x:c r="I23" t="n">
        <x:f>'Data Sample'!C23</x:f>
        <x:v>15</x:v>
      </x:c>
      <x:c r="J23" t="n">
        <x:f>$B$6+$B$7*F23+$B$8*G23+$B$9*H23+$B$10*I23+$B$13*--('Data Sample'!A23="MS")+$B$14*--('Data Sample'!B23="M")+$B$15*--('Data Sample'!D23="U")</x:f>
        <x:v>2.9595156915603456</x:v>
      </x:c>
      <x:c r="K23" t="n">
        <x:f>EXP($B$16)</x:f>
        <x:v>1.081251820147789</x:v>
      </x:c>
      <x:c r="L23" t="n">
        <x:f>(LN(D23)-J23)/K23</x:f>
        <x:v>-2.73711973142004</x:v>
      </x:c>
      <x:c r="M23" t="n">
        <x:f>IF(E23=1, -LN(D23)-LN(K23)-0.5*LN(2*PI())-0.5*L23^2, LN(1-NORM.S.DIST(L23,TRUE)))</x:f>
        <x:v>-0.0031037983211896795</x:v>
      </x:c>
      <x:c r="N23" t="n">
        <x:f>-M23</x:f>
        <x:v>0.0031037983211896795</x:v>
      </x:c>
    </x:row>
    <x:row r="24">
      <x:c r="D24" t="n">
        <x:f>'Data Sample'!AH24</x:f>
        <x:v>1</x:v>
      </x:c>
      <x:c r="E24" t="n">
        <x:f>'Data Sample'!AI24</x:f>
        <x:v>0</x:v>
      </x:c>
      <x:c r="F24" t="n">
        <x:f>'Data Sample'!AE24</x:f>
        <x:v>12</x:v>
      </x:c>
      <x:c r="G24" t="n">
        <x:f>'Data Sample'!AF24</x:f>
        <x:v>13</x:v>
      </x:c>
      <x:c r="H24" t="n">
        <x:f>'Data Sample'!N24</x:f>
        <x:v>2</x:v>
      </x:c>
      <x:c r="I24" t="n">
        <x:f>'Data Sample'!C24</x:f>
        <x:v>16</x:v>
      </x:c>
      <x:c r="J24" t="n">
        <x:f>$B$6+$B$7*F24+$B$8*G24+$B$9*H24+$B$10*I24+$B$13*--('Data Sample'!A24="MS")+$B$14*--('Data Sample'!B24="M")+$B$15*--('Data Sample'!D24="U")</x:f>
        <x:v>3.2773874286841203</x:v>
      </x:c>
      <x:c r="K24" t="n">
        <x:f>EXP($B$16)</x:f>
        <x:v>1.081251820147789</x:v>
      </x:c>
      <x:c r="L24" t="n">
        <x:f>(LN(D24)-J24)/K24</x:f>
        <x:v>-3.0311046581509165</x:v>
      </x:c>
      <x:c r="M24" t="n">
        <x:f>IF(E24=1, -LN(D24)-LN(K24)-0.5*LN(2*PI())-0.5*L24^2, LN(1-NORM.S.DIST(L24,TRUE)))</x:f>
        <x:v>-0.001219046606951727</x:v>
      </x:c>
      <x:c r="N24" t="n">
        <x:f>-M24</x:f>
        <x:v>0.001219046606951727</x:v>
      </x:c>
    </x:row>
    <x:row r="25">
      <x:c r="D25" t="n">
        <x:f>'Data Sample'!AH25</x:f>
        <x:v>3</x:v>
      </x:c>
      <x:c r="E25" t="n">
        <x:f>'Data Sample'!AI25</x:f>
        <x:v>0</x:v>
      </x:c>
      <x:c r="F25" t="n">
        <x:f>'Data Sample'!AE25</x:f>
        <x:v>10</x:v>
      </x:c>
      <x:c r="G25" t="n">
        <x:f>'Data Sample'!AF25</x:f>
        <x:v>10</x:v>
      </x:c>
      <x:c r="H25" t="n">
        <x:f>'Data Sample'!N25</x:f>
        <x:v>2</x:v>
      </x:c>
      <x:c r="I25" t="n">
        <x:f>'Data Sample'!C25</x:f>
        <x:v>16</x:v>
      </x:c>
      <x:c r="J25" t="n">
        <x:f>$B$6+$B$7*F25+$B$8*G25+$B$9*H25+$B$10*I25+$B$13*--('Data Sample'!A25="MS")+$B$14*--('Data Sample'!B25="M")+$B$15*--('Data Sample'!D25="U")</x:f>
        <x:v>2.425997584394935</x:v>
      </x:c>
      <x:c r="K25" t="n">
        <x:f>EXP($B$16)</x:f>
        <x:v>1.081251820147789</x:v>
      </x:c>
      <x:c r="L25" t="n">
        <x:f>(LN(D25)-J25)/K25</x:f>
        <x:v>-1.227637513290284</x:v>
      </x:c>
      <x:c r="M25" t="n">
        <x:f>IF(E25=1, -LN(D25)-LN(K25)-0.5*LN(2*PI())-0.5*L25^2, LN(1-NORM.S.DIST(L25,TRUE)))</x:f>
        <x:v>-0.11629961504700768</x:v>
      </x:c>
      <x:c r="N25" t="n">
        <x:f>-M25</x:f>
        <x:v>0.11629961504700768</x:v>
      </x:c>
    </x:row>
    <x:row r="26">
      <x:c r="D26" t="n">
        <x:f>'Data Sample'!AH26</x:f>
        <x:v>3</x:v>
      </x:c>
      <x:c r="E26" t="n">
        <x:f>'Data Sample'!AI26</x:f>
        <x:v>0</x:v>
      </x:c>
      <x:c r="F26" t="n">
        <x:f>'Data Sample'!AE26</x:f>
        <x:v>10</x:v>
      </x:c>
      <x:c r="G26" t="n">
        <x:f>'Data Sample'!AF26</x:f>
        <x:v>11</x:v>
      </x:c>
      <x:c r="H26" t="n">
        <x:f>'Data Sample'!N26</x:f>
        <x:v>3</x:v>
      </x:c>
      <x:c r="I26" t="n">
        <x:f>'Data Sample'!C26</x:f>
        <x:v>15</x:v>
      </x:c>
      <x:c r="J26" t="n">
        <x:f>$B$6+$B$7*F26+$B$8*G26+$B$9*H26+$B$10*I26+$B$13*--('Data Sample'!A26="MS")+$B$14*--('Data Sample'!B26="M")+$B$15*--('Data Sample'!D26="U")</x:f>
        <x:v>2.7033539577134675</x:v>
      </x:c>
      <x:c r="K26" t="n">
        <x:f>EXP($B$16)</x:f>
        <x:v>1.081251820147789</x:v>
      </x:c>
      <x:c r="L26" t="n">
        <x:f>(LN(D26)-J26)/K26</x:f>
        <x:v>-1.4841516464000186</x:v>
      </x:c>
      <x:c r="M26" t="n">
        <x:f>IF(E26=1, -LN(D26)-LN(K26)-0.5*LN(2*PI())-0.5*L26^2, LN(1-NORM.S.DIST(L26,TRUE)))</x:f>
        <x:v>-0.07137178511683875</x:v>
      </x:c>
      <x:c r="N26" t="n">
        <x:f>-M26</x:f>
        <x:v>0.07137178511683875</x:v>
      </x:c>
    </x:row>
    <x:row r="27">
      <x:c r="D27" t="n">
        <x:f>'Data Sample'!AH27</x:f>
        <x:v>7</x:v>
      </x:c>
      <x:c r="E27" t="n">
        <x:f>'Data Sample'!AI27</x:f>
        <x:v>0</x:v>
      </x:c>
      <x:c r="F27" t="n">
        <x:f>'Data Sample'!AE27</x:f>
        <x:v>10</x:v>
      </x:c>
      <x:c r="G27" t="n">
        <x:f>'Data Sample'!AF27</x:f>
        <x:v>11</x:v>
      </x:c>
      <x:c r="H27" t="n">
        <x:f>'Data Sample'!N27</x:f>
        <x:v>1</x:v>
      </x:c>
      <x:c r="I27" t="n">
        <x:f>'Data Sample'!C27</x:f>
        <x:v>16</x:v>
      </x:c>
      <x:c r="J27" t="n">
        <x:f>$B$6+$B$7*F27+$B$8*G27+$B$9*H27+$B$10*I27+$B$13*--('Data Sample'!A27="MS")+$B$14*--('Data Sample'!B27="M")+$B$15*--('Data Sample'!D27="U")</x:f>
        <x:v>2.761054286995929</x:v>
      </x:c>
      <x:c r="K27" t="n">
        <x:f>EXP($B$16)</x:f>
        <x:v>1.081251820147789</x:v>
      </x:c>
      <x:c r="L27" t="n">
        <x:f>(LN(D27)-J27)/K27</x:f>
        <x:v>-0.7538892631220719</x:v>
      </x:c>
      <x:c r="M27" t="n">
        <x:f>IF(E27=1, -LN(D27)-LN(K27)-0.5*LN(2*PI())-0.5*L27^2, LN(1-NORM.S.DIST(L27,TRUE)))</x:f>
        <x:v>-0.255483210175678</x:v>
      </x:c>
      <x:c r="N27" t="n">
        <x:f>-M27</x:f>
        <x:v>0.255483210175678</x:v>
      </x:c>
    </x:row>
    <x:row r="28">
      <x:c r="D28" t="n">
        <x:f>'Data Sample'!AH28</x:f>
        <x:v>9</x:v>
      </x:c>
      <x:c r="E28" t="n">
        <x:f>'Data Sample'!AI28</x:f>
        <x:v>0</x:v>
      </x:c>
      <x:c r="F28" t="n">
        <x:f>'Data Sample'!AE28</x:f>
        <x:v>11</x:v>
      </x:c>
      <x:c r="G28" t="n">
        <x:f>'Data Sample'!AF28</x:f>
        <x:v>12</x:v>
      </x:c>
      <x:c r="H28" t="n">
        <x:f>'Data Sample'!N28</x:f>
        <x:v>1</x:v>
      </x:c>
      <x:c r="I28" t="n">
        <x:f>'Data Sample'!C28</x:f>
        <x:v>15</x:v>
      </x:c>
      <x:c r="J28" t="n">
        <x:f>$B$6+$B$7*F28+$B$8*G28+$B$9*H28+$B$10*I28+$B$13*--('Data Sample'!A28="MS")+$B$14*--('Data Sample'!B28="M")+$B$15*--('Data Sample'!D28="U")</x:f>
        <x:v>2.9595156915603456</x:v>
      </x:c>
      <x:c r="K28" t="n">
        <x:f>EXP($B$16)</x:f>
        <x:v>1.081251820147789</x:v>
      </x:c>
      <x:c r="L28" t="n">
        <x:f>(LN(D28)-J28)/K28</x:f>
        <x:v>-0.7050079361900483</x:v>
      </x:c>
      <x:c r="M28" t="n">
        <x:f>IF(E28=1, -LN(D28)-LN(K28)-0.5*LN(2*PI())-0.5*L28^2, LN(1-NORM.S.DIST(L28,TRUE)))</x:f>
        <x:v>-0.27496678697872495</x:v>
      </x:c>
      <x:c r="N28" t="n">
        <x:f>-M28</x:f>
        <x:v>0.27496678697872495</x:v>
      </x:c>
    </x:row>
    <x:row r="29">
      <x:c r="D29" t="n">
        <x:f>'Data Sample'!AH29</x:f>
        <x:v>1</x:v>
      </x:c>
      <x:c r="E29" t="n">
        <x:f>'Data Sample'!AI29</x:f>
        <x:v>0</x:v>
      </x:c>
      <x:c r="F29" t="n">
        <x:f>'Data Sample'!AE29</x:f>
        <x:v>11</x:v>
      </x:c>
      <x:c r="G29" t="n">
        <x:f>'Data Sample'!AF29</x:f>
        <x:v>11</x:v>
      </x:c>
      <x:c r="H29" t="n">
        <x:f>'Data Sample'!N29</x:f>
        <x:v>1</x:v>
      </x:c>
      <x:c r="I29" t="n">
        <x:f>'Data Sample'!C29</x:f>
        <x:v>15</x:v>
      </x:c>
      <x:c r="J29" t="n">
        <x:f>$B$6+$B$7*F29+$B$8*G29+$B$9*H29+$B$10*I29+$B$13*--('Data Sample'!A29="MS")+$B$14*--('Data Sample'!B29="M")+$B$15*--('Data Sample'!D29="U")</x:f>
        <x:v>2.765903631571697</x:v>
      </x:c>
      <x:c r="K29" t="n">
        <x:f>EXP($B$16)</x:f>
        <x:v>1.081251820147789</x:v>
      </x:c>
      <x:c r="L29" t="n">
        <x:f>(LN(D29)-J29)/K29</x:f>
        <x:v>-2.5580568559816568</x:v>
      </x:c>
      <x:c r="M29" t="n">
        <x:f>IF(E29=1, -LN(D29)-LN(K29)-0.5*LN(2*PI())-0.5*L29^2, LN(1-NORM.S.DIST(L29,TRUE)))</x:f>
        <x:v>-0.005276842127639574</x:v>
      </x:c>
      <x:c r="N29" t="n">
        <x:f>-M29</x:f>
        <x:v>0.005276842127639574</x:v>
      </x:c>
    </x:row>
    <x:row r="30">
      <x:c r="D30" t="n">
        <x:f>'Data Sample'!AH30</x:f>
        <x:v>3</x:v>
      </x:c>
      <x:c r="E30" t="n">
        <x:f>'Data Sample'!AI30</x:f>
        <x:v>0</x:v>
      </x:c>
      <x:c r="F30" t="n">
        <x:f>'Data Sample'!AE30</x:f>
        <x:v>12</x:v>
      </x:c>
      <x:c r="G30" t="n">
        <x:f>'Data Sample'!AF30</x:f>
        <x:v>12</x:v>
      </x:c>
      <x:c r="H30" t="n">
        <x:f>'Data Sample'!N30</x:f>
        <x:v>2</x:v>
      </x:c>
      <x:c r="I30" t="n">
        <x:f>'Data Sample'!C30</x:f>
        <x:v>16</x:v>
      </x:c>
      <x:c r="J30" t="n">
        <x:f>$B$6+$B$7*F30+$B$8*G30+$B$9*H30+$B$10*I30+$B$13*--('Data Sample'!A30="MS")+$B$14*--('Data Sample'!B30="M")+$B$15*--('Data Sample'!D30="U")</x:f>
        <x:v>3.0837753686954716</x:v>
      </x:c>
      <x:c r="K30" t="n">
        <x:f>EXP($B$16)</x:f>
        <x:v>1.081251820147789</x:v>
      </x:c>
      <x:c r="L30" t="n">
        <x:f>(LN(D30)-J30)/K30</x:f>
        <x:v>-1.8359858850975377</x:v>
      </x:c>
      <x:c r="M30" t="n">
        <x:f>IF(E30=1, -LN(D30)-LN(K30)-0.5*LN(2*PI())-0.5*L30^2, LN(1-NORM.S.DIST(L30,TRUE)))</x:f>
        <x:v>-0.03374281129162293</x:v>
      </x:c>
      <x:c r="N30" t="n">
        <x:f>-M30</x:f>
        <x:v>0.03374281129162293</x:v>
      </x:c>
    </x:row>
    <x:row r="31">
      <x:c r="D31" t="n">
        <x:f>'Data Sample'!AH31</x:f>
        <x:v>5</x:v>
      </x:c>
      <x:c r="E31" t="n">
        <x:f>'Data Sample'!AI31</x:f>
        <x:v>0</x:v>
      </x:c>
      <x:c r="F31" t="n">
        <x:f>'Data Sample'!AE31</x:f>
        <x:v>12</x:v>
      </x:c>
      <x:c r="G31" t="n">
        <x:f>'Data Sample'!AF31</x:f>
        <x:v>11</x:v>
      </x:c>
      <x:c r="H31" t="n">
        <x:f>'Data Sample'!N31</x:f>
        <x:v>2</x:v>
      </x:c>
      <x:c r="I31" t="n">
        <x:f>'Data Sample'!C31</x:f>
        <x:v>16</x:v>
      </x:c>
      <x:c r="J31" t="n">
        <x:f>$B$6+$B$7*F31+$B$8*G31+$B$9*H31+$B$10*I31+$B$13*--('Data Sample'!A31="MS")+$B$14*--('Data Sample'!B31="M")+$B$15*--('Data Sample'!D31="U")</x:f>
        <x:v>2.890163308706822</x:v>
      </x:c>
      <x:c r="K31" t="n">
        <x:f>EXP($B$16)</x:f>
        <x:v>1.081251820147789</x:v>
      </x:c>
      <x:c r="L31" t="n">
        <x:f>(LN(D31)-J31)/K31</x:f>
        <x:v>-1.1844839216988954</x:v>
      </x:c>
      <x:c r="M31" t="n">
        <x:f>IF(E31=1, -LN(D31)-LN(K31)-0.5*LN(2*PI())-0.5*L31^2, LN(1-NORM.S.DIST(L31,TRUE)))</x:f>
        <x:v>-0.12568883017153706</x:v>
      </x:c>
      <x:c r="N31" t="n">
        <x:f>-M31</x:f>
        <x:v>0.12568883017153706</x:v>
      </x:c>
    </x:row>
    <x:row r="32">
      <x:c r="D32" t="n">
        <x:f>'Data Sample'!AH32</x:f>
        <x:v>1</x:v>
      </x:c>
      <x:c r="E32" t="n">
        <x:f>'Data Sample'!AI32</x:f>
        <x:v>0</x:v>
      </x:c>
      <x:c r="F32" t="n">
        <x:f>'Data Sample'!AE32</x:f>
        <x:v>10</x:v>
      </x:c>
      <x:c r="G32" t="n">
        <x:f>'Data Sample'!AF32</x:f>
        <x:v>11</x:v>
      </x:c>
      <x:c r="H32" t="n">
        <x:f>'Data Sample'!N32</x:f>
        <x:v>2</x:v>
      </x:c>
      <x:c r="I32" t="n">
        <x:f>'Data Sample'!C32</x:f>
        <x:v>15</x:v>
      </x:c>
      <x:c r="J32" t="n">
        <x:f>$B$6+$B$7*F32+$B$8*G32+$B$9*H32+$B$10*I32+$B$13*--('Data Sample'!A32="MS")+$B$14*--('Data Sample'!B32="M")+$B$15*--('Data Sample'!D32="U")</x:f>
        <x:v>2.6749361185105114</x:v>
      </x:c>
      <x:c r="K32" t="n">
        <x:f>EXP($B$16)</x:f>
        <x:v>1.081251820147789</x:v>
      </x:c>
      <x:c r="L32" t="n">
        <x:f>(LN(D32)-J32)/K32</x:f>
        <x:v>-2.473925193619459</x:v>
      </x:c>
      <x:c r="M32" t="n">
        <x:f>IF(E32=1, -LN(D32)-LN(K32)-0.5*LN(2*PI())-0.5*L32^2, LN(1-NORM.S.DIST(L32,TRUE)))</x:f>
        <x:v>-0.006704307515652676</x:v>
      </x:c>
      <x:c r="N32" t="n">
        <x:f>-M32</x:f>
        <x:v>0.006704307515652676</x:v>
      </x:c>
    </x:row>
    <x:row r="33">
      <x:c r="D33" t="n">
        <x:f>'Data Sample'!AH33</x:f>
        <x:v>3</x:v>
      </x:c>
      <x:c r="E33" t="n">
        <x:f>'Data Sample'!AI33</x:f>
        <x:v>0</x:v>
      </x:c>
      <x:c r="F33" t="n">
        <x:f>'Data Sample'!AE33</x:f>
        <x:v>15</x:v>
      </x:c>
      <x:c r="G33" t="n">
        <x:f>'Data Sample'!AF33</x:f>
        <x:v>15</x:v>
      </x:c>
      <x:c r="H33" t="n">
        <x:f>'Data Sample'!N33</x:f>
        <x:v>2</x:v>
      </x:c>
      <x:c r="I33" t="n">
        <x:f>'Data Sample'!C33</x:f>
        <x:v>15</x:v>
      </x:c>
      <x:c r="J33" t="n">
        <x:f>$B$6+$B$7*F33+$B$8*G33+$B$9*H33+$B$10*I33+$B$13*--('Data Sample'!A33="MS")+$B$14*--('Data Sample'!B33="M")+$B$15*--('Data Sample'!D33="U")</x:f>
        <x:v>4.125768519273202</x:v>
      </x:c>
      <x:c r="K33" t="n">
        <x:f>EXP($B$16)</x:f>
        <x:v>1.081251820147789</x:v>
      </x:c>
      <x:c r="L33" t="n">
        <x:f>(LN(D33)-J33)/K33</x:f>
        <x:v>-2.7996773500842114</x:v>
      </x:c>
      <x:c r="M33" t="n">
        <x:f>IF(E33=1, -LN(D33)-LN(K33)-0.5*LN(2*PI())-0.5*L33^2, LN(1-NORM.S.DIST(L33,TRUE)))</x:f>
        <x:v>-0.002560961869432562</x:v>
      </x:c>
      <x:c r="N33" t="n">
        <x:f>-M33</x:f>
        <x:v>0.002560961869432562</x:v>
      </x:c>
    </x:row>
    <x:row r="34">
      <x:c r="D34" t="n">
        <x:f>'Data Sample'!AH34</x:f>
        <x:v>1</x:v>
      </x:c>
      <x:c r="E34" t="n">
        <x:f>'Data Sample'!AI34</x:f>
        <x:v>0</x:v>
      </x:c>
      <x:c r="F34" t="n">
        <x:f>'Data Sample'!AE34</x:f>
        <x:v>13</x:v>
      </x:c>
      <x:c r="G34" t="n">
        <x:f>'Data Sample'!AF34</x:f>
        <x:v>14</x:v>
      </x:c>
      <x:c r="H34" t="n">
        <x:f>'Data Sample'!N34</x:f>
        <x:v>2</x:v>
      </x:c>
      <x:c r="I34" t="n">
        <x:f>'Data Sample'!C34</x:f>
        <x:v>15</x:v>
      </x:c>
      <x:c r="J34" t="n">
        <x:f>$B$6+$B$7*F34+$B$8*G34+$B$9*H34+$B$10*I34+$B$13*--('Data Sample'!A34="MS")+$B$14*--('Data Sample'!B34="M")+$B$15*--('Data Sample'!D34="U")</x:f>
        <x:v>3.4599573533510597</x:v>
      </x:c>
      <x:c r="K34" t="n">
        <x:f>EXP($B$16)</x:f>
        <x:v>1.081251820147789</x:v>
      </x:c>
      <x:c r="L34" t="n">
        <x:f>(LN(D34)-J34)/K34</x:f>
        <x:v>-3.1999551712922356</x:v>
      </x:c>
      <x:c r="M34" t="n">
        <x:f>IF(E34=1, -LN(D34)-LN(K34)-0.5*LN(2*PI())-0.5*L34^2, LN(1-NORM.S.DIST(L34,TRUE)))</x:f>
        <x:v>-0.0006874810821496198</x:v>
      </x:c>
      <x:c r="N34" t="n">
        <x:f>-M34</x:f>
        <x:v>0.0006874810821496198</x:v>
      </x:c>
    </x:row>
    <x:row r="35">
      <x:c r="D35" t="n">
        <x:f>'Data Sample'!AH35</x:f>
        <x:v>1</x:v>
      </x:c>
      <x:c r="E35" t="n">
        <x:f>'Data Sample'!AI35</x:f>
        <x:v>0</x:v>
      </x:c>
      <x:c r="F35" t="n">
        <x:f>'Data Sample'!AE35</x:f>
        <x:v>13</x:v>
      </x:c>
      <x:c r="G35" t="n">
        <x:f>'Data Sample'!AF35</x:f>
        <x:v>12</x:v>
      </x:c>
      <x:c r="H35" t="n">
        <x:f>'Data Sample'!N35</x:f>
        <x:v>2</x:v>
      </x:c>
      <x:c r="I35" t="n">
        <x:f>'Data Sample'!C35</x:f>
        <x:v>15</x:v>
      </x:c>
      <x:c r="J35" t="n">
        <x:f>$B$6+$B$7*F35+$B$8*G35+$B$9*H35+$B$10*I35+$B$13*--('Data Sample'!A35="MS")+$B$14*--('Data Sample'!B35="M")+$B$15*--('Data Sample'!D35="U")</x:f>
        <x:v>3.2743786749840167</x:v>
      </x:c>
      <x:c r="K35" t="n">
        <x:f>EXP($B$16)</x:f>
        <x:v>1.081251820147789</x:v>
      </x:c>
      <x:c r="L35" t="n">
        <x:f>(LN(D35)-J35)/K35</x:f>
        <x:v>-3.0283220004535707</x:v>
      </x:c>
      <x:c r="M35" t="n">
        <x:f>IF(E35=1, -LN(D35)-LN(K35)-0.5*LN(2*PI())-0.5*L35^2, LN(1-NORM.S.DIST(L35,TRUE)))</x:f>
        <x:v>-0.001230336062179383</x:v>
      </x:c>
      <x:c r="N35" t="n">
        <x:f>-M35</x:f>
        <x:v>0.001230336062179383</x:v>
      </x:c>
    </x:row>
    <x:row r="36">
      <x:c r="D36" t="n">
        <x:f>'Data Sample'!AH36</x:f>
        <x:v>5</x:v>
      </x:c>
      <x:c r="E36" t="n">
        <x:f>'Data Sample'!AI36</x:f>
        <x:v>0</x:v>
      </x:c>
      <x:c r="F36" t="n">
        <x:f>'Data Sample'!AE36</x:f>
        <x:v>12</x:v>
      </x:c>
      <x:c r="G36" t="n">
        <x:f>'Data Sample'!AF36</x:f>
        <x:v>12</x:v>
      </x:c>
      <x:c r="H36" t="n">
        <x:f>'Data Sample'!N36</x:f>
        <x:v>1</x:v>
      </x:c>
      <x:c r="I36" t="n">
        <x:f>'Data Sample'!C36</x:f>
        <x:v>16</x:v>
      </x:c>
      <x:c r="J36" t="n">
        <x:f>$B$6+$B$7*F36+$B$8*G36+$B$9*H36+$B$10*I36+$B$13*--('Data Sample'!A36="MS")+$B$14*--('Data Sample'!B36="M")+$B$15*--('Data Sample'!D36="U")</x:f>
        <x:v>3.0394660495950383</x:v>
      </x:c>
      <x:c r="K36" t="n">
        <x:f>EXP($B$16)</x:f>
        <x:v>1.081251820147789</x:v>
      </x:c>
      <x:c r="L36" t="n">
        <x:f>(LN(D36)-J36)/K36</x:f>
        <x:v>-1.3225671490342343</x:v>
      </x:c>
      <x:c r="M36" t="n">
        <x:f>IF(E36=1, -LN(D36)-LN(K36)-0.5*LN(2*PI())-0.5*L36^2, LN(1-NORM.S.DIST(L36,TRUE)))</x:f>
        <x:v>-0.09760145349840632</x:v>
      </x:c>
      <x:c r="N36" t="n">
        <x:f>-M36</x:f>
        <x:v>0.09760145349840632</x:v>
      </x:c>
    </x:row>
    <x:row r="37">
      <x:c r="D37" t="n">
        <x:f>'Data Sample'!AH37</x:f>
        <x:v>5</x:v>
      </x:c>
      <x:c r="E37" t="n">
        <x:f>'Data Sample'!AI37</x:f>
        <x:v>0</x:v>
      </x:c>
      <x:c r="F37" t="n">
        <x:f>'Data Sample'!AE37</x:f>
        <x:v>11</x:v>
      </x:c>
      <x:c r="G37" t="n">
        <x:f>'Data Sample'!AF37</x:f>
        <x:v>11</x:v>
      </x:c>
      <x:c r="H37" t="n">
        <x:f>'Data Sample'!N37</x:f>
        <x:v>1</x:v>
      </x:c>
      <x:c r="I37" t="n">
        <x:f>'Data Sample'!C37</x:f>
        <x:v>15</x:v>
      </x:c>
      <x:c r="J37" t="n">
        <x:f>$B$6+$B$7*F37+$B$8*G37+$B$9*H37+$B$10*I37+$B$13*--('Data Sample'!A37="MS")+$B$14*--('Data Sample'!B37="M")+$B$15*--('Data Sample'!D37="U")</x:f>
        <x:v>2.9516575932844744</x:v>
      </x:c>
      <x:c r="K37" t="n">
        <x:f>EXP($B$16)</x:f>
        <x:v>1.081251820147789</x:v>
      </x:c>
      <x:c r="L37" t="n">
        <x:f>(LN(D37)-J37)/K37</x:f>
        <x:v>-1.2413571527370149</x:v>
      </x:c>
      <x:c r="M37" t="n">
        <x:f>IF(E37=1, -LN(D37)-LN(K37)-0.5*LN(2*PI())-0.5*L37^2, LN(1-NORM.S.DIST(L37,TRUE)))</x:f>
        <x:v>-0.11343404135331209</x:v>
      </x:c>
      <x:c r="N37" t="n">
        <x:f>-M37</x:f>
        <x:v>0.11343404135331209</x:v>
      </x:c>
    </x:row>
    <x:row r="38">
      <x:c r="D38" t="n">
        <x:f>'Data Sample'!AH38</x:f>
        <x:v>1</x:v>
      </x:c>
      <x:c r="E38" t="n">
        <x:f>'Data Sample'!AI38</x:f>
        <x:v>0</x:v>
      </x:c>
      <x:c r="F38" t="n">
        <x:f>'Data Sample'!AE38</x:f>
        <x:v>14</x:v>
      </x:c>
      <x:c r="G38" t="n">
        <x:f>'Data Sample'!AF38</x:f>
        <x:v>14</x:v>
      </x:c>
      <x:c r="H38" t="n">
        <x:f>'Data Sample'!N38</x:f>
        <x:v>3</x:v>
      </x:c>
      <x:c r="I38" t="n">
        <x:f>'Data Sample'!C38</x:f>
        <x:v>15</x:v>
      </x:c>
      <x:c r="J38" t="n">
        <x:f>$B$6+$B$7*F38+$B$8*G38+$B$9*H38+$B$10*I38+$B$13*--('Data Sample'!A38="MS")+$B$14*--('Data Sample'!B38="M")+$B$15*--('Data Sample'!D38="U")</x:f>
        <x:v>3.841188946223367</x:v>
      </x:c>
      <x:c r="K38" t="n">
        <x:f>EXP($B$16)</x:f>
        <x:v>1.081251820147789</x:v>
      </x:c>
      <x:c r="L38" t="n">
        <x:f>(LN(D38)-J38)/K38</x:f>
        <x:v>-3.5525387098986254</x:v>
      </x:c>
      <x:c r="M38" t="n">
        <x:f>IF(E38=1, -LN(D38)-LN(K38)-0.5*LN(2*PI())-0.5*L38^2, LN(1-NORM.S.DIST(L38,TRUE)))</x:f>
        <x:v>-0.00019078463715823673</x:v>
      </x:c>
      <x:c r="N38" t="n">
        <x:f>-M38</x:f>
        <x:v>0.00019078463715823673</x:v>
      </x:c>
    </x:row>
    <x:row r="39">
      <x:c r="D39" t="n">
        <x:f>'Data Sample'!AH39</x:f>
        <x:v>5</x:v>
      </x:c>
      <x:c r="E39" t="n">
        <x:f>'Data Sample'!AI39</x:f>
        <x:v>0</x:v>
      </x:c>
      <x:c r="F39" t="n">
        <x:f>'Data Sample'!AE39</x:f>
        <x:v>13</x:v>
      </x:c>
      <x:c r="G39" t="n">
        <x:f>'Data Sample'!AF39</x:f>
        <x:v>13</x:v>
      </x:c>
      <x:c r="H39" t="n">
        <x:f>'Data Sample'!N39</x:f>
        <x:v>3</x:v>
      </x:c>
      <x:c r="I39" t="n">
        <x:f>'Data Sample'!C39</x:f>
        <x:v>16</x:v>
      </x:c>
      <x:c r="J39" t="n">
        <x:f>$B$6+$B$7*F39+$B$8*G39+$B$9*H39+$B$10*I39+$B$13*--('Data Sample'!A39="MS")+$B$14*--('Data Sample'!B39="M")+$B$15*--('Data Sample'!D39="U")</x:f>
        <x:v>3.2553281383359174</x:v>
      </x:c>
      <x:c r="K39" t="n">
        <x:f>EXP($B$16)</x:f>
        <x:v>1.081251820147789</x:v>
      </x:c>
      <x:c r="L39" t="n">
        <x:f>(LN(D39)-J39)/K39</x:f>
        <x:v>-1.5222080511058484</x:v>
      </x:c>
      <x:c r="M39" t="n">
        <x:f>IF(E39=1, -LN(D39)-LN(K39)-0.5*LN(2*PI())-0.5*L39^2, LN(1-NORM.S.DIST(L39,TRUE)))</x:f>
        <x:v>-0.06611681047972699</x:v>
      </x:c>
      <x:c r="N39" t="n">
        <x:f>-M39</x:f>
        <x:v>0.06611681047972699</x:v>
      </x:c>
    </x:row>
    <x:row r="40">
      <x:c r="D40" t="n">
        <x:f>'Data Sample'!AH40</x:f>
        <x:v>3</x:v>
      </x:c>
      <x:c r="E40" t="n">
        <x:f>'Data Sample'!AI40</x:f>
        <x:v>0</x:v>
      </x:c>
      <x:c r="F40" t="n">
        <x:f>'Data Sample'!AE40</x:f>
        <x:v>11</x:v>
      </x:c>
      <x:c r="G40" t="n">
        <x:f>'Data Sample'!AF40</x:f>
        <x:v>12</x:v>
      </x:c>
      <x:c r="H40" t="n">
        <x:f>'Data Sample'!N40</x:f>
        <x:v>3</x:v>
      </x:c>
      <x:c r="I40" t="n">
        <x:f>'Data Sample'!C40</x:f>
        <x:v>15</x:v>
      </x:c>
      <x:c r="J40" t="n">
        <x:f>$B$6+$B$7*F40+$B$8*G40+$B$9*H40+$B$10*I40+$B$13*--('Data Sample'!A40="MS")+$B$14*--('Data Sample'!B40="M")+$B$15*--('Data Sample'!D40="U")</x:f>
        <x:v>3.0322428498637355</x:v>
      </x:c>
      <x:c r="K40" t="n">
        <x:f>EXP($B$16)</x:f>
        <x:v>1.081251820147789</x:v>
      </x:c>
      <x:c r="L40" t="n">
        <x:f>(LN(D40)-J40)/K40</x:f>
        <x:v>-1.7883258323036448</x:v>
      </x:c>
      <x:c r="M40" t="n">
        <x:f>IF(E40=1, -LN(D40)-LN(K40)-0.5*LN(2*PI())-0.5*L40^2, LN(1-NORM.S.DIST(L40,TRUE)))</x:f>
        <x:v>-0.037558292087447404</x:v>
      </x:c>
      <x:c r="N40" t="n">
        <x:f>-M40</x:f>
        <x:v>0.037558292087447404</x:v>
      </x:c>
    </x:row>
    <x:row r="41">
      <x:c r="D41" t="n">
        <x:f>'Data Sample'!AH41</x:f>
        <x:v>9</x:v>
      </x:c>
      <x:c r="E41" t="n">
        <x:f>'Data Sample'!AI41</x:f>
        <x:v>0</x:v>
      </x:c>
      <x:c r="F41" t="n">
        <x:f>'Data Sample'!AE41</x:f>
        <x:v>14</x:v>
      </x:c>
      <x:c r="G41" t="n">
        <x:f>'Data Sample'!AF41</x:f>
        <x:v>13</x:v>
      </x:c>
      <x:c r="H41" t="n">
        <x:f>'Data Sample'!N41</x:f>
        <x:v>1</x:v>
      </x:c>
      <x:c r="I41" t="n">
        <x:f>'Data Sample'!C41</x:f>
        <x:v>15</x:v>
      </x:c>
      <x:c r="J41" t="n">
        <x:f>$B$6+$B$7*F41+$B$8*G41+$B$9*H41+$B$10*I41+$B$13*--('Data Sample'!A41="MS")+$B$14*--('Data Sample'!B41="M")+$B$15*--('Data Sample'!D41="U")</x:f>
        <x:v>3.5430667681363737</x:v>
      </x:c>
      <x:c r="K41" t="n">
        <x:f>EXP($B$16)</x:f>
        <x:v>1.081251820147789</x:v>
      </x:c>
      <x:c r="L41" t="n">
        <x:f>(LN(D41)-J41)/K41</x:f>
        <x:v>-1.2447074453166702</x:v>
      </x:c>
      <x:c r="M41" t="n">
        <x:f>IF(E41=1, -LN(D41)-LN(K41)-0.5*LN(2*PI())-0.5*L41^2, LN(1-NORM.S.DIST(L41,TRUE)))</x:f>
        <x:v>-0.11274286951928347</x:v>
      </x:c>
      <x:c r="N41" t="n">
        <x:f>-M41</x:f>
        <x:v>0.11274286951928347</x:v>
      </x:c>
    </x:row>
    <x:row r="42">
      <x:c r="D42" t="n">
        <x:f>'Data Sample'!AH42</x:f>
        <x:v>17</x:v>
      </x:c>
      <x:c r="E42" t="n">
        <x:f>'Data Sample'!AI42</x:f>
        <x:v>0</x:v>
      </x:c>
      <x:c r="F42" t="n">
        <x:f>'Data Sample'!AE42</x:f>
        <x:v>11</x:v>
      </x:c>
      <x:c r="G42" t="n">
        <x:f>'Data Sample'!AF42</x:f>
        <x:v>11</x:v>
      </x:c>
      <x:c r="H42" t="n">
        <x:f>'Data Sample'!N42</x:f>
        <x:v>2</x:v>
      </x:c>
      <x:c r="I42" t="n">
        <x:f>'Data Sample'!C42</x:f>
        <x:v>16</x:v>
      </x:c>
      <x:c r="J42" t="n">
        <x:f>$B$6+$B$7*F42+$B$8*G42+$B$9*H42+$B$10*I42+$B$13*--('Data Sample'!A42="MS")+$B$14*--('Data Sample'!B42="M")+$B$15*--('Data Sample'!D42="U")</x:f>
        <x:v>2.940640438257981</x:v>
      </x:c>
      <x:c r="K42" t="n">
        <x:f>EXP($B$16)</x:f>
        <x:v>1.081251820147789</x:v>
      </x:c>
      <x:c r="L42" t="n">
        <x:f>(LN(D42)-J42)/K42</x:f>
        <x:v>-0.0993543707395392</x:v>
      </x:c>
      <x:c r="M42" t="n">
        <x:f>IF(E42=1, -LN(D42)-LN(K42)-0.5*LN(2*PI())-0.5*L42^2, LN(1-NORM.S.DIST(L42,TRUE)))</x:f>
        <x:v>-0.6169798898385619</x:v>
      </x:c>
      <x:c r="N42" t="n">
        <x:f>-M42</x:f>
        <x:v>0.6169798898385619</x:v>
      </x:c>
    </x:row>
    <x:row r="43">
      <x:c r="D43" t="n">
        <x:f>'Data Sample'!AH43</x:f>
        <x:v>9</x:v>
      </x:c>
      <x:c r="E43" t="n">
        <x:f>'Data Sample'!AI43</x:f>
        <x:v>0</x:v>
      </x:c>
      <x:c r="F43" t="n">
        <x:f>'Data Sample'!AE43</x:f>
        <x:v>10</x:v>
      </x:c>
      <x:c r="G43" t="n">
        <x:f>'Data Sample'!AF43</x:f>
        <x:v>11</x:v>
      </x:c>
      <x:c r="H43" t="n">
        <x:f>'Data Sample'!N43</x:f>
        <x:v>1</x:v>
      </x:c>
      <x:c r="I43" t="n">
        <x:f>'Data Sample'!C43</x:f>
        <x:v>15</x:v>
      </x:c>
      <x:c r="J43" t="n">
        <x:f>$B$6+$B$7*F43+$B$8*G43+$B$9*H43+$B$10*I43+$B$13*--('Data Sample'!A43="MS")+$B$14*--('Data Sample'!B43="M")+$B$15*--('Data Sample'!D43="U")</x:f>
        <x:v>2.630626799410078</x:v>
      </x:c>
      <x:c r="K43" t="n">
        <x:f>EXP($B$16)</x:f>
        <x:v>1.081251820147789</x:v>
      </x:c>
      <x:c r="L43" t="n">
        <x:f>(LN(D43)-J43)/K43</x:f>
        <x:v>-0.4008337502864223</x:v>
      </x:c>
      <x:c r="M43" t="n">
        <x:f>IF(E43=1, -LN(D43)-LN(K43)-0.5*LN(2*PI())-0.5*L43^2, LN(1-NORM.S.DIST(L43,TRUE)))</x:f>
        <x:v>-0.42200808818665675</x:v>
      </x:c>
      <x:c r="N43" t="n">
        <x:f>-M43</x:f>
        <x:v>0.42200808818665675</x:v>
      </x:c>
    </x:row>
    <x:row r="44">
      <x:c r="D44" t="n">
        <x:f>'Data Sample'!AH44</x:f>
        <x:v>1</x:v>
      </x:c>
      <x:c r="E44" t="n">
        <x:f>'Data Sample'!AI44</x:f>
        <x:v>0</x:v>
      </x:c>
      <x:c r="F44" t="n">
        <x:f>'Data Sample'!AE44</x:f>
        <x:v>14</x:v>
      </x:c>
      <x:c r="G44" t="n">
        <x:f>'Data Sample'!AF44</x:f>
        <x:v>15</x:v>
      </x:c>
      <x:c r="H44" t="n">
        <x:f>'Data Sample'!N44</x:f>
        <x:v>2</x:v>
      </x:c>
      <x:c r="I44" t="n">
        <x:f>'Data Sample'!C44</x:f>
        <x:v>15</x:v>
      </x:c>
      <x:c r="J44" t="n">
        <x:f>$B$6+$B$7*F44+$B$8*G44+$B$9*H44+$B$10*I44+$B$13*--('Data Sample'!A44="MS")+$B$14*--('Data Sample'!B44="M")+$B$15*--('Data Sample'!D44="U")</x:f>
        <x:v>3.9904916871115823</x:v>
      </x:c>
      <x:c r="K44" t="n">
        <x:f>EXP($B$16)</x:f>
        <x:v>1.081251820147789</x:v>
      </x:c>
      <x:c r="L44" t="n">
        <x:f>(LN(D44)-J44)/K44</x:f>
        <x:v>-3.690621937233964</x:v>
      </x:c>
      <x:c r="M44" t="n">
        <x:f>IF(E44=1, -LN(D44)-LN(K44)-0.5*LN(2*PI())-0.5*L44^2, LN(1-NORM.S.DIST(L44,TRUE)))</x:f>
        <x:v>-0.0001118594654011974</x:v>
      </x:c>
      <x:c r="N44" t="n">
        <x:f>-M44</x:f>
        <x:v>0.0001118594654011974</x:v>
      </x:c>
    </x:row>
    <x:row r="45">
      <x:c r="D45" t="n">
        <x:f>'Data Sample'!AH45</x:f>
        <x:v>1</x:v>
      </x:c>
      <x:c r="E45" t="n">
        <x:f>'Data Sample'!AI45</x:f>
        <x:v>0</x:v>
      </x:c>
      <x:c r="F45" t="n">
        <x:f>'Data Sample'!AE45</x:f>
        <x:v>9</x:v>
      </x:c>
      <x:c r="G45" t="n">
        <x:f>'Data Sample'!AF45</x:f>
        <x:v>10</x:v>
      </x:c>
      <x:c r="H45" t="n">
        <x:f>'Data Sample'!N45</x:f>
        <x:v>1</x:v>
      </x:c>
      <x:c r="I45" t="n">
        <x:f>'Data Sample'!C45</x:f>
        <x:v>15</x:v>
      </x:c>
      <x:c r="J45" t="n">
        <x:f>$B$6+$B$7*F45+$B$8*G45+$B$9*H45+$B$10*I45+$B$13*--('Data Sample'!A45="MS")+$B$14*--('Data Sample'!B45="M")+$B$15*--('Data Sample'!D45="U")</x:f>
        <x:v>2.3017379072598096</x:v>
      </x:c>
      <x:c r="K45" t="n">
        <x:f>EXP($B$16)</x:f>
        <x:v>1.081251820147789</x:v>
      </x:c>
      <x:c r="L45" t="n">
        <x:f>(LN(D45)-J45)/K45</x:f>
        <x:v>-2.128771359612787</x:v>
      </x:c>
      <x:c r="M45" t="n">
        <x:f>IF(E45=1, -LN(D45)-LN(K45)-0.5*LN(2*PI())-0.5*L45^2, LN(1-NORM.S.DIST(L45,TRUE)))</x:f>
        <x:v>-0.016776533148051186</x:v>
      </x:c>
      <x:c r="N45" t="n">
        <x:f>-M45</x:f>
        <x:v>0.016776533148051186</x:v>
      </x:c>
    </x:row>
    <x:row r="46">
      <x:c r="D46" t="n">
        <x:f>'Data Sample'!AH46</x:f>
        <x:v>15</x:v>
      </x:c>
      <x:c r="E46" t="n">
        <x:f>'Data Sample'!AI46</x:f>
        <x:v>1</x:v>
      </x:c>
      <x:c r="F46" t="n">
        <x:f>'Data Sample'!AE46</x:f>
        <x:v>10</x:v>
      </x:c>
      <x:c r="G46" t="n">
        <x:f>'Data Sample'!AF46</x:f>
        <x:v>11</x:v>
      </x:c>
      <x:c r="H46" t="n">
        <x:f>'Data Sample'!N46</x:f>
        <x:v>2</x:v>
      </x:c>
      <x:c r="I46" t="n">
        <x:f>'Data Sample'!C46</x:f>
        <x:v>16</x:v>
      </x:c>
      <x:c r="J46" t="n">
        <x:f>$B$6+$B$7*F46+$B$8*G46+$B$9*H46+$B$10*I46+$B$13*--('Data Sample'!A46="MS")+$B$14*--('Data Sample'!B46="M")+$B$15*--('Data Sample'!D46="U")</x:f>
        <x:v>2.8053636060963623</x:v>
      </x:c>
      <x:c r="K46" t="n">
        <x:f>EXP($B$16)</x:f>
        <x:v>1.081251820147789</x:v>
      </x:c>
      <x:c r="L46" t="n">
        <x:f>(LN(D46)-J46)/K46</x:f>
        <x:v>-0.09000068548402637</x:v>
      </x:c>
      <x:c r="M46" t="n">
        <x:f>IF(E46=1, -LN(D46)-LN(K46)-0.5*LN(2*PI())-0.5*L46^2, LN(1-NORM.S.DIST(L46,TRUE)))</x:f>
        <x:v>-3.709158258636893</x:v>
      </x:c>
      <x:c r="N46" t="n">
        <x:f>-M46</x:f>
        <x:v>3.709158258636893</x:v>
      </x:c>
    </x:row>
    <x:row r="47">
      <x:c r="D47" t="n">
        <x:f>'Data Sample'!AH47</x:f>
        <x:v>5</x:v>
      </x:c>
      <x:c r="E47" t="n">
        <x:f>'Data Sample'!AI47</x:f>
        <x:v>0</x:v>
      </x:c>
      <x:c r="F47" t="n">
        <x:f>'Data Sample'!AE47</x:f>
        <x:v>10</x:v>
      </x:c>
      <x:c r="G47" t="n">
        <x:f>'Data Sample'!AF47</x:f>
        <x:v>11</x:v>
      </x:c>
      <x:c r="H47" t="n">
        <x:f>'Data Sample'!N47</x:f>
        <x:v>2</x:v>
      </x:c>
      <x:c r="I47" t="n">
        <x:f>'Data Sample'!C47</x:f>
        <x:v>15</x:v>
      </x:c>
      <x:c r="J47" t="n">
        <x:f>$B$6+$B$7*F47+$B$8*G47+$B$9*H47+$B$10*I47+$B$13*--('Data Sample'!A47="MS")+$B$14*--('Data Sample'!B47="M")+$B$15*--('Data Sample'!D47="U")</x:f>
        <x:v>2.860690080223289</x:v>
      </x:c>
      <x:c r="K47" t="n">
        <x:f>EXP($B$16)</x:f>
        <x:v>1.081251820147789</x:v>
      </x:c>
      <x:c r="L47" t="n">
        <x:f>(LN(D47)-J47)/K47</x:f>
        <x:v>-1.1572254903748171</x:v>
      </x:c>
      <x:c r="M47" t="n">
        <x:f>IF(E47=1, -LN(D47)-LN(K47)-0.5*LN(2*PI())-0.5*L47^2, LN(1-NORM.S.DIST(L47,TRUE)))</x:f>
        <x:v>-0.13192140133270833</x:v>
      </x:c>
      <x:c r="N47" t="n">
        <x:f>-M47</x:f>
        <x:v>0.13192140133270833</x:v>
      </x:c>
    </x:row>
    <x:row r="48">
      <x:c r="D48" t="n">
        <x:f>'Data Sample'!AH48</x:f>
        <x:v>7</x:v>
      </x:c>
      <x:c r="E48" t="n">
        <x:f>'Data Sample'!AI48</x:f>
        <x:v>0</x:v>
      </x:c>
      <x:c r="F48" t="n">
        <x:f>'Data Sample'!AE48</x:f>
        <x:v>13</x:v>
      </x:c>
      <x:c r="G48" t="n">
        <x:f>'Data Sample'!AF48</x:f>
        <x:v>12</x:v>
      </x:c>
      <x:c r="H48" t="n">
        <x:f>'Data Sample'!N48</x:f>
        <x:v>2</x:v>
      </x:c>
      <x:c r="I48" t="n">
        <x:f>'Data Sample'!C48</x:f>
        <x:v>16</x:v>
      </x:c>
      <x:c r="J48" t="n">
        <x:f>$B$6+$B$7*F48+$B$8*G48+$B$9*H48+$B$10*I48+$B$13*--('Data Sample'!A48="MS")+$B$14*--('Data Sample'!B48="M")+$B$15*--('Data Sample'!D48="U")</x:f>
        <x:v>3.4048061625698685</x:v>
      </x:c>
      <x:c r="K48" t="n">
        <x:f>EXP($B$16)</x:f>
        <x:v>1.081251820147789</x:v>
      </x:c>
      <x:c r="L48" t="n">
        <x:f>(LN(D48)-J48)/K48</x:f>
        <x:v>-1.3492657180592293</x:v>
      </x:c>
      <x:c r="M48" t="n">
        <x:f>IF(E48=1, -LN(D48)-LN(K48)-0.5*LN(2*PI())-0.5*L48^2, LN(1-NORM.S.DIST(L48,TRUE)))</x:f>
        <x:v>-0.09280172664180125</x:v>
      </x:c>
      <x:c r="N48" t="n">
        <x:f>-M48</x:f>
        <x:v>0.09280172664180125</x:v>
      </x:c>
    </x:row>
    <x:row r="49">
      <x:c r="D49" t="n">
        <x:f>'Data Sample'!AH49</x:f>
        <x:v>3</x:v>
      </x:c>
      <x:c r="E49" t="n">
        <x:f>'Data Sample'!AI49</x:f>
        <x:v>0</x:v>
      </x:c>
      <x:c r="F49" t="n">
        <x:f>'Data Sample'!AE49</x:f>
        <x:v>17</x:v>
      </x:c>
      <x:c r="G49" t="n">
        <x:f>'Data Sample'!AF49</x:f>
        <x:v>17</x:v>
      </x:c>
      <x:c r="H49" t="n">
        <x:f>'Data Sample'!N49</x:f>
        <x:v>4</x:v>
      </x:c>
      <x:c r="I49" t="n">
        <x:f>'Data Sample'!C49</x:f>
        <x:v>16</x:v>
      </x:c>
      <x:c r="J49" t="n">
        <x:f>$B$6+$B$7*F49+$B$8*G49+$B$9*H49+$B$10*I49+$B$13*--('Data Sample'!A49="MS")+$B$14*--('Data Sample'!B49="M")+$B$15*--('Data Sample'!D49="U")</x:f>
        <x:v>4.816838467647678</x:v>
      </x:c>
      <x:c r="K49" t="n">
        <x:f>EXP($B$16)</x:f>
        <x:v>1.081251820147789</x:v>
      </x:c>
      <x:c r="L49" t="n">
        <x:f>(LN(D49)-J49)/K49</x:f>
        <x:v>-3.438816110821759</x:v>
      </x:c>
      <x:c r="M49" t="n">
        <x:f>IF(E49=1, -LN(D49)-LN(K49)-0.5*LN(2*PI())-0.5*L49^2, LN(1-NORM.S.DIST(L49,TRUE)))</x:f>
        <x:v>-0.00029217466026915014</x:v>
      </x:c>
      <x:c r="N49" t="n">
        <x:f>-M49</x:f>
        <x:v>0.00029217466026915014</x:v>
      </x:c>
    </x:row>
    <x:row r="50">
      <x:c r="D50" t="n">
        <x:f>'Data Sample'!AH50</x:f>
        <x:v>5</x:v>
      </x:c>
      <x:c r="E50" t="n">
        <x:f>'Data Sample'!AI50</x:f>
        <x:v>0</x:v>
      </x:c>
      <x:c r="F50" t="n">
        <x:f>'Data Sample'!AE50</x:f>
        <x:v>11</x:v>
      </x:c>
      <x:c r="G50" t="n">
        <x:f>'Data Sample'!AF50</x:f>
        <x:v>12</x:v>
      </x:c>
      <x:c r="H50" t="n">
        <x:f>'Data Sample'!N50</x:f>
        <x:v>2</x:v>
      </x:c>
      <x:c r="I50" t="n">
        <x:f>'Data Sample'!C50</x:f>
        <x:v>15</x:v>
      </x:c>
      <x:c r="J50" t="n">
        <x:f>$B$6+$B$7*F50+$B$8*G50+$B$9*H50+$B$10*I50+$B$13*--('Data Sample'!A50="MS")+$B$14*--('Data Sample'!B50="M")+$B$15*--('Data Sample'!D50="U")</x:f>
        <x:v>3.003825010660779</x:v>
      </x:c>
      <x:c r="K50" t="n">
        <x:f>EXP($B$16)</x:f>
        <x:v>1.081251820147789</x:v>
      </x:c>
      <x:c r="L50" t="n">
        <x:f>(LN(D50)-J50)/K50</x:f>
        <x:v>-1.289604393947831</x:v>
      </x:c>
      <x:c r="M50" t="n">
        <x:f>IF(E50=1, -LN(D50)-LN(K50)-0.5*LN(2*PI())-0.5*L50^2, LN(1-NORM.S.DIST(L50,TRUE)))</x:f>
        <x:v>-0.10379953980906013</x:v>
      </x:c>
      <x:c r="N50" t="n">
        <x:f>-M50</x:f>
        <x:v>0.10379953980906013</x:v>
      </x:c>
    </x:row>
    <x:row r="51">
      <x:c r="D51" t="n">
        <x:f>'Data Sample'!AH51</x:f>
        <x:v>3</x:v>
      </x:c>
      <x:c r="E51" t="n">
        <x:f>'Data Sample'!AI51</x:f>
        <x:v>0</x:v>
      </x:c>
      <x:c r="F51" t="n">
        <x:f>'Data Sample'!AE51</x:f>
        <x:v>13</x:v>
      </x:c>
      <x:c r="G51" t="n">
        <x:f>'Data Sample'!AF51</x:f>
        <x:v>12</x:v>
      </x:c>
      <x:c r="H51" t="n">
        <x:f>'Data Sample'!N51</x:f>
        <x:v>2</x:v>
      </x:c>
      <x:c r="I51" t="n">
        <x:f>'Data Sample'!C51</x:f>
        <x:v>15</x:v>
      </x:c>
      <x:c r="J51" t="n">
        <x:f>$B$6+$B$7*F51+$B$8*G51+$B$9*H51+$B$10*I51+$B$13*--('Data Sample'!A51="MS")+$B$14*--('Data Sample'!B51="M")+$B$15*--('Data Sample'!D51="U")</x:f>
        <x:v>3.4601326366967946</x:v>
      </x:c>
      <x:c r="K51" t="n">
        <x:f>EXP($B$16)</x:f>
        <x:v>1.081251820147789</x:v>
      </x:c>
      <x:c r="L51" t="n">
        <x:f>(LN(D51)-J51)/K51</x:f>
        <x:v>-2.184061385169187</x:v>
      </x:c>
      <x:c r="M51" t="n">
        <x:f>IF(E51=1, -LN(D51)-LN(K51)-0.5*LN(2*PI())-0.5*L51^2, LN(1-NORM.S.DIST(L51,TRUE)))</x:f>
        <x:v>-0.014584710548352158</x:v>
      </x:c>
      <x:c r="N51" t="n">
        <x:f>-M51</x:f>
        <x:v>0.014584710548352158</x:v>
      </x:c>
    </x:row>
    <x:row r="52">
      <x:c r="D52" t="n">
        <x:f>'Data Sample'!AH52</x:f>
        <x:v>1</x:v>
      </x:c>
      <x:c r="E52" t="n">
        <x:f>'Data Sample'!AI52</x:f>
        <x:v>0</x:v>
      </x:c>
      <x:c r="F52" t="n">
        <x:f>'Data Sample'!AE52</x:f>
        <x:v>14</x:v>
      </x:c>
      <x:c r="G52" t="n">
        <x:f>'Data Sample'!AF52</x:f>
        <x:v>13</x:v>
      </x:c>
      <x:c r="H52" t="n">
        <x:f>'Data Sample'!N52</x:f>
        <x:v>2</x:v>
      </x:c>
      <x:c r="I52" t="n">
        <x:f>'Data Sample'!C52</x:f>
        <x:v>16</x:v>
      </x:c>
      <x:c r="J52" t="n">
        <x:f>$B$6+$B$7*F52+$B$8*G52+$B$9*H52+$B$10*I52+$B$13*--('Data Sample'!A52="MS")+$B$14*--('Data Sample'!B52="M")+$B$15*--('Data Sample'!D52="U")</x:f>
        <x:v>3.733695054720137</x:v>
      </x:c>
      <x:c r="K52" t="n">
        <x:f>EXP($B$16)</x:f>
        <x:v>1.081251820147789</x:v>
      </x:c>
      <x:c r="L52" t="n">
        <x:f>(LN(D52)-J52)/K52</x:f>
        <x:v>-3.4531225614120156</x:v>
      </x:c>
      <x:c r="M52" t="n">
        <x:f>IF(E52=1, -LN(D52)-LN(K52)-0.5*LN(2*PI())-0.5*L52^2, LN(1-NORM.S.DIST(L52,TRUE)))</x:f>
        <x:v>-0.00027710697627607203</x:v>
      </x:c>
      <x:c r="N52" t="n">
        <x:f>-M52</x:f>
        <x:v>0.00027710697627607203</x:v>
      </x:c>
    </x:row>
    <x:row r="53">
      <x:c r="D53" t="n">
        <x:f>'Data Sample'!AH53</x:f>
        <x:v>1</x:v>
      </x:c>
      <x:c r="E53" t="n">
        <x:f>'Data Sample'!AI53</x:f>
        <x:v>0</x:v>
      </x:c>
      <x:c r="F53" t="n">
        <x:f>'Data Sample'!AE53</x:f>
        <x:v>16</x:v>
      </x:c>
      <x:c r="G53" t="n">
        <x:f>'Data Sample'!AF53</x:f>
        <x:v>14</x:v>
      </x:c>
      <x:c r="H53" t="n">
        <x:f>'Data Sample'!N53</x:f>
        <x:v>2</x:v>
      </x:c>
      <x:c r="I53" t="n">
        <x:f>'Data Sample'!C53</x:f>
        <x:v>15</x:v>
      </x:c>
      <x:c r="J53" t="n">
        <x:f>$B$6+$B$7*F53+$B$8*G53+$B$9*H53+$B$10*I53+$B$13*--('Data Sample'!A53="MS")+$B$14*--('Data Sample'!B53="M")+$B$15*--('Data Sample'!D53="U")</x:f>
        <x:v>4.25318725315895</x:v>
      </x:c>
      <x:c r="K53" t="n">
        <x:f>EXP($B$16)</x:f>
        <x:v>1.081251820147789</x:v>
      </x:c>
      <x:c r="L53" t="n">
        <x:f>(LN(D53)-J53)/K53</x:f>
        <x:v>-3.9335769650566794</x:v>
      </x:c>
      <x:c r="M53" t="n">
        <x:f>IF(E53=1, -LN(D53)-LN(K53)-0.5*LN(2*PI())-0.5*L53^2, LN(1-NORM.S.DIST(L53,TRUE)))</x:f>
        <x:v>-0.00004184638764427219</x:v>
      </x:c>
      <x:c r="N53" t="n">
        <x:f>-M53</x:f>
        <x:v>0.00004184638764427219</x:v>
      </x:c>
    </x:row>
    <x:row r="54">
      <x:c r="D54" t="n">
        <x:f>'Data Sample'!AH54</x:f>
        <x:v>5</x:v>
      </x:c>
      <x:c r="E54" t="n">
        <x:f>'Data Sample'!AI54</x:f>
        <x:v>1</x:v>
      </x:c>
      <x:c r="F54" t="n">
        <x:f>'Data Sample'!AE54</x:f>
        <x:v>10</x:v>
      </x:c>
      <x:c r="G54" t="n">
        <x:f>'Data Sample'!AF54</x:f>
        <x:v>9</x:v>
      </x:c>
      <x:c r="H54" t="n">
        <x:f>'Data Sample'!N54</x:f>
        <x:v>1</x:v>
      </x:c>
      <x:c r="I54" t="n">
        <x:f>'Data Sample'!C54</x:f>
        <x:v>15</x:v>
      </x:c>
      <x:c r="J54" t="n">
        <x:f>$B$6+$B$7*F54+$B$8*G54+$B$9*H54+$B$10*I54+$B$13*--('Data Sample'!A54="MS")+$B$14*--('Data Sample'!B54="M")+$B$15*--('Data Sample'!D54="U")</x:f>
        <x:v>2.24340267943278</x:v>
      </x:c>
      <x:c r="K54" t="n">
        <x:f>EXP($B$16)</x:f>
        <x:v>1.081251820147789</x:v>
      </x:c>
      <x:c r="L54" t="n">
        <x:f>(LN(D54)-J54)/K54</x:f>
        <x:v>-0.5863248090643929</x:v>
      </x:c>
      <x:c r="M54" t="n">
        <x:f>IF(E54=1, -LN(D54)-LN(K54)-0.5*LN(2*PI())-0.5*L54^2, LN(1-NORM.S.DIST(L54,TRUE)))</x:f>
        <x:v>-2.778384299137184</x:v>
      </x:c>
      <x:c r="N54" t="n">
        <x:f>-M54</x:f>
        <x:v>2.778384299137184</x:v>
      </x:c>
    </x:row>
    <x:row r="55">
      <x:c r="D55" t="n">
        <x:f>'Data Sample'!AH55</x:f>
        <x:v>1</x:v>
      </x:c>
      <x:c r="E55" t="n">
        <x:f>'Data Sample'!AI55</x:f>
        <x:v>0</x:v>
      </x:c>
      <x:c r="F55" t="n">
        <x:f>'Data Sample'!AE55</x:f>
        <x:v>13</x:v>
      </x:c>
      <x:c r="G55" t="n">
        <x:f>'Data Sample'!AF55</x:f>
        <x:v>12</x:v>
      </x:c>
      <x:c r="H55" t="n">
        <x:f>'Data Sample'!N55</x:f>
        <x:v>1</x:v>
      </x:c>
      <x:c r="I55" t="n">
        <x:f>'Data Sample'!C55</x:f>
        <x:v>15</x:v>
      </x:c>
      <x:c r="J55" t="n">
        <x:f>$B$6+$B$7*F55+$B$8*G55+$B$9*H55+$B$10*I55+$B$13*--('Data Sample'!A55="MS")+$B$14*--('Data Sample'!B55="M")+$B$15*--('Data Sample'!D55="U")</x:f>
        <x:v>3.4158233175963613</x:v>
      </x:c>
      <x:c r="K55" t="n">
        <x:f>EXP($B$16)</x:f>
        <x:v>1.081251820147789</x:v>
      </x:c>
      <x:c r="L55" t="n">
        <x:f>(LN(D55)-J55)/K55</x:f>
        <x:v>-3.159137634681138</x:v>
      </x:c>
      <x:c r="M55" t="n">
        <x:f>IF(E55=1, -LN(D55)-LN(K55)-0.5*LN(2*PI())-0.5*L55^2, LN(1-NORM.S.DIST(L55,TRUE)))</x:f>
        <x:v>-0.0007914968624855544</x:v>
      </x:c>
      <x:c r="N55" t="n">
        <x:f>-M55</x:f>
        <x:v>0.0007914968624855544</x:v>
      </x:c>
    </x:row>
    <x:row r="56">
      <x:c r="D56" t="n">
        <x:f>'Data Sample'!AH56</x:f>
        <x:v>1</x:v>
      </x:c>
      <x:c r="E56" t="n">
        <x:f>'Data Sample'!AI56</x:f>
        <x:v>0</x:v>
      </x:c>
      <x:c r="F56" t="n">
        <x:f>'Data Sample'!AE56</x:f>
        <x:v>13</x:v>
      </x:c>
      <x:c r="G56" t="n">
        <x:f>'Data Sample'!AF56</x:f>
        <x:v>12</x:v>
      </x:c>
      <x:c r="H56" t="n">
        <x:f>'Data Sample'!N56</x:f>
        <x:v>1</x:v>
      </x:c>
      <x:c r="I56" t="n">
        <x:f>'Data Sample'!C56</x:f>
        <x:v>15</x:v>
      </x:c>
      <x:c r="J56" t="n">
        <x:f>$B$6+$B$7*F56+$B$8*G56+$B$9*H56+$B$10*I56+$B$13*--('Data Sample'!A56="MS")+$B$14*--('Data Sample'!B56="M")+$B$15*--('Data Sample'!D56="U")</x:f>
        <x:v>3.4158233175963613</x:v>
      </x:c>
      <x:c r="K56" t="n">
        <x:f>EXP($B$16)</x:f>
        <x:v>1.081251820147789</x:v>
      </x:c>
      <x:c r="L56" t="n">
        <x:f>(LN(D56)-J56)/K56</x:f>
        <x:v>-3.159137634681138</x:v>
      </x:c>
      <x:c r="M56" t="n">
        <x:f>IF(E56=1, -LN(D56)-LN(K56)-0.5*LN(2*PI())-0.5*L56^2, LN(1-NORM.S.DIST(L56,TRUE)))</x:f>
        <x:v>-0.0007914968624855544</x:v>
      </x:c>
      <x:c r="N56" t="n">
        <x:f>-M56</x:f>
        <x:v>0.0007914968624855544</x:v>
      </x:c>
    </x:row>
    <x:row r="57">
      <x:c r="D57" t="n">
        <x:f>'Data Sample'!AH57</x:f>
        <x:v>3</x:v>
      </x:c>
      <x:c r="E57" t="n">
        <x:f>'Data Sample'!AI57</x:f>
        <x:v>0</x:v>
      </x:c>
      <x:c r="F57" t="n">
        <x:f>'Data Sample'!AE57</x:f>
        <x:v>12</x:v>
      </x:c>
      <x:c r="G57" t="n">
        <x:f>'Data Sample'!AF57</x:f>
        <x:v>13</x:v>
      </x:c>
      <x:c r="H57" t="n">
        <x:f>'Data Sample'!N57</x:f>
        <x:v>2</x:v>
      </x:c>
      <x:c r="I57" t="n">
        <x:f>'Data Sample'!C57</x:f>
        <x:v>16</x:v>
      </x:c>
      <x:c r="J57" t="n">
        <x:f>$B$6+$B$7*F57+$B$8*G57+$B$9*H57+$B$10*I57+$B$13*--('Data Sample'!A57="MS")+$B$14*--('Data Sample'!B57="M")+$B$15*--('Data Sample'!D57="U")</x:f>
        <x:v>3.463141390396898</x:v>
      </x:c>
      <x:c r="K57" t="n">
        <x:f>EXP($B$16)</x:f>
        <x:v>1.081251820147789</x:v>
      </x:c>
      <x:c r="L57" t="n">
        <x:f>(LN(D57)-J57)/K57</x:f>
        <x:v>-2.1868440428665328</x:v>
      </x:c>
      <x:c r="M57" t="n">
        <x:f>IF(E57=1, -LN(D57)-LN(K57)-0.5*LN(2*PI())-0.5*L57^2, LN(1-NORM.S.DIST(L57,TRUE)))</x:f>
        <x:v>-0.014481305305408462</x:v>
      </x:c>
      <x:c r="N57" t="n">
        <x:f>-M57</x:f>
        <x:v>0.014481305305408462</x:v>
      </x:c>
    </x:row>
    <x:row r="58">
      <x:c r="D58" t="n">
        <x:f>'Data Sample'!AH58</x:f>
        <x:v>1</x:v>
      </x:c>
      <x:c r="E58" t="n">
        <x:f>'Data Sample'!AI58</x:f>
        <x:v>0</x:v>
      </x:c>
      <x:c r="F58" t="n">
        <x:f>'Data Sample'!AE58</x:f>
        <x:v>15</x:v>
      </x:c>
      <x:c r="G58" t="n">
        <x:f>'Data Sample'!AF58</x:f>
        <x:v>14</x:v>
      </x:c>
      <x:c r="H58" t="n">
        <x:f>'Data Sample'!N58</x:f>
        <x:v>2</x:v>
      </x:c>
      <x:c r="I58" t="n">
        <x:f>'Data Sample'!C58</x:f>
        <x:v>15</x:v>
      </x:c>
      <x:c r="J58" t="n">
        <x:f>$B$6+$B$7*F58+$B$8*G58+$B$9*H58+$B$10*I58+$B$13*--('Data Sample'!A58="MS")+$B$14*--('Data Sample'!B58="M")+$B$15*--('Data Sample'!D58="U")</x:f>
        <x:v>4.117910420997331</x:v>
      </x:c>
      <x:c r="K58" t="n">
        <x:f>EXP($B$16)</x:f>
        <x:v>1.081251820147789</x:v>
      </x:c>
      <x:c r="L58" t="n">
        <x:f>(LN(D58)-J58)/K58</x:f>
        <x:v>-3.8084656545914366</x:v>
      </x:c>
      <x:c r="M58" t="n">
        <x:f>IF(E58=1, -LN(D58)-LN(K58)-0.5*LN(2*PI())-0.5*L58^2, LN(1-NORM.S.DIST(L58,TRUE)))</x:f>
        <x:v>-0.00006991832605455979</x:v>
      </x:c>
      <x:c r="N58" t="n">
        <x:f>-M58</x:f>
        <x:v>0.00006991832605455979</x:v>
      </x:c>
    </x:row>
    <x:row r="59">
      <x:c r="D59" t="n">
        <x:f>'Data Sample'!AH59</x:f>
        <x:v>9</x:v>
      </x:c>
      <x:c r="E59" t="n">
        <x:f>'Data Sample'!AI59</x:f>
        <x:v>0</x:v>
      </x:c>
      <x:c r="F59" t="n">
        <x:f>'Data Sample'!AE59</x:f>
        <x:v>15</x:v>
      </x:c>
      <x:c r="G59" t="n">
        <x:f>'Data Sample'!AF59</x:f>
        <x:v>15</x:v>
      </x:c>
      <x:c r="H59" t="n">
        <x:f>'Data Sample'!N59</x:f>
        <x:v>2</x:v>
      </x:c>
      <x:c r="I59" t="n">
        <x:f>'Data Sample'!C59</x:f>
        <x:v>15</x:v>
      </x:c>
      <x:c r="J59" t="n">
        <x:f>$B$6+$B$7*F59+$B$8*G59+$B$9*H59+$B$10*I59+$B$13*--('Data Sample'!A59="MS")+$B$14*--('Data Sample'!B59="M")+$B$15*--('Data Sample'!D59="U")</x:f>
        <x:v>4.125768519273202</x:v>
      </x:c>
      <x:c r="K59" t="n">
        <x:f>EXP($B$16)</x:f>
        <x:v>1.081251820147789</x:v>
      </x:c>
      <x:c r="L59" t="n">
        <x:f>(LN(D59)-J59)/K59</x:f>
        <x:v>-1.7836214524692158</x:v>
      </x:c>
      <x:c r="M59" t="n">
        <x:f>IF(E59=1, -LN(D59)-LN(K59)-0.5*LN(2*PI())-0.5*L59^2, LN(1-NORM.S.DIST(L59,TRUE)))</x:f>
        <x:v>-0.037953818608744985</x:v>
      </x:c>
      <x:c r="N59" t="n">
        <x:f>-M59</x:f>
        <x:v>0.037953818608744985</x:v>
      </x:c>
    </x:row>
    <x:row r="60">
      <x:c r="D60" t="n">
        <x:f>'Data Sample'!AH60</x:f>
        <x:v>1</x:v>
      </x:c>
      <x:c r="E60" t="n">
        <x:f>'Data Sample'!AI60</x:f>
        <x:v>0</x:v>
      </x:c>
      <x:c r="F60" t="n">
        <x:f>'Data Sample'!AE60</x:f>
        <x:v>14</x:v>
      </x:c>
      <x:c r="G60" t="n">
        <x:f>'Data Sample'!AF60</x:f>
        <x:v>13</x:v>
      </x:c>
      <x:c r="H60" t="n">
        <x:f>'Data Sample'!N60</x:f>
        <x:v>2</x:v>
      </x:c>
      <x:c r="I60" t="n">
        <x:f>'Data Sample'!C60</x:f>
        <x:v>15</x:v>
      </x:c>
      <x:c r="J60" t="n">
        <x:f>$B$6+$B$7*F60+$B$8*G60+$B$9*H60+$B$10*I60+$B$13*--('Data Sample'!A60="MS")+$B$14*--('Data Sample'!B60="M")+$B$15*--('Data Sample'!D60="U")</x:f>
        <x:v>3.603267567134285</x:v>
      </x:c>
      <x:c r="K60" t="n">
        <x:f>EXP($B$16)</x:f>
        <x:v>1.081251820147789</x:v>
      </x:c>
      <x:c r="L60" t="n">
        <x:f>(LN(D60)-J60)/K60</x:f>
        <x:v>-3.3324961863571976</x:v>
      </x:c>
      <x:c r="M60" t="n">
        <x:f>IF(E60=1, -LN(D60)-LN(K60)-0.5*LN(2*PI())-0.5*L60^2, LN(1-NORM.S.DIST(L60,TRUE)))</x:f>
        <x:v>-0.0004304458788774518</x:v>
      </x:c>
      <x:c r="N60" t="n">
        <x:f>-M60</x:f>
        <x:v>0.0004304458788774518</x:v>
      </x:c>
    </x:row>
    <x:row r="61">
      <x:c r="D61" t="n">
        <x:f>'Data Sample'!AH61</x:f>
        <x:v>3</x:v>
      </x:c>
      <x:c r="E61" t="n">
        <x:f>'Data Sample'!AI61</x:f>
        <x:v>0</x:v>
      </x:c>
      <x:c r="F61" t="n">
        <x:f>'Data Sample'!AE61</x:f>
        <x:v>16</x:v>
      </x:c>
      <x:c r="G61" t="n">
        <x:f>'Data Sample'!AF61</x:f>
        <x:v>15</x:v>
      </x:c>
      <x:c r="H61" t="n">
        <x:f>'Data Sample'!N61</x:f>
        <x:v>2</x:v>
      </x:c>
      <x:c r="I61" t="n">
        <x:f>'Data Sample'!C61</x:f>
        <x:v>16</x:v>
      </x:c>
      <x:c r="J61" t="n">
        <x:f>$B$6+$B$7*F61+$B$8*G61+$B$9*H61+$B$10*I61+$B$13*--('Data Sample'!A61="MS")+$B$14*--('Data Sample'!B61="M")+$B$15*--('Data Sample'!D61="U")</x:f>
        <x:v>4.391472839020673</x:v>
      </x:c>
      <x:c r="K61" t="n">
        <x:f>EXP($B$16)</x:f>
        <x:v>1.081251820147789</x:v>
      </x:c>
      <x:c r="L61" t="n">
        <x:f>(LN(D61)-J61)/K61</x:f>
        <x:v>-3.045415035604272</x:v>
      </x:c>
      <x:c r="M61" t="n">
        <x:f>IF(E61=1, -LN(D61)-LN(K61)-0.5*LN(2*PI())-0.5*L61^2, LN(1-NORM.S.DIST(L61,TRUE)))</x:f>
        <x:v>-0.0011624725083515211</x:v>
      </x:c>
      <x:c r="N61" t="n">
        <x:f>-M61</x:f>
        <x:v>0.0011624725083515211</x:v>
      </x:c>
    </x:row>
    <x:row r="62">
      <x:c r="D62" t="n">
        <x:f>'Data Sample'!AH62</x:f>
        <x:v>1</x:v>
      </x:c>
      <x:c r="E62" t="n">
        <x:f>'Data Sample'!AI62</x:f>
        <x:v>0</x:v>
      </x:c>
      <x:c r="F62" t="n">
        <x:f>'Data Sample'!AE62</x:f>
        <x:v>17</x:v>
      </x:c>
      <x:c r="G62" t="n">
        <x:f>'Data Sample'!AF62</x:f>
        <x:v>16</x:v>
      </x:c>
      <x:c r="H62" t="n">
        <x:f>'Data Sample'!N62</x:f>
        <x:v>2</x:v>
      </x:c>
      <x:c r="I62" t="n">
        <x:f>'Data Sample'!C62</x:f>
        <x:v>16</x:v>
      </x:c>
      <x:c r="J62" t="n">
        <x:f>$B$6+$B$7*F62+$B$8*G62+$B$9*H62+$B$10*I62+$B$13*--('Data Sample'!A62="MS")+$B$14*--('Data Sample'!B62="M")+$B$15*--('Data Sample'!D62="U")</x:f>
        <x:v>4.518716289560685</x:v>
      </x:c>
      <x:c r="K62" t="n">
        <x:f>EXP($B$16)</x:f>
        <x:v>1.081251820147789</x:v>
      </x:c>
      <x:c r="L62" t="n">
        <x:f>(LN(D62)-J62)/K62</x:f>
        <x:v>-4.179152539084792</x:v>
      </x:c>
      <x:c r="M62" t="n">
        <x:f>IF(E62=1, -LN(D62)-LN(K62)-0.5*LN(2*PI())-0.5*L62^2, LN(1-NORM.S.DIST(L62,TRUE)))</x:f>
        <x:v>-0.000014629976439050904</x:v>
      </x:c>
      <x:c r="N62" t="n">
        <x:f>-M62</x:f>
        <x:v>0.000014629976439050904</x:v>
      </x:c>
    </x:row>
    <x:row r="63">
      <x:c r="D63" t="n">
        <x:f>'Data Sample'!AH63</x:f>
        <x:v>1</x:v>
      </x:c>
      <x:c r="E63" t="n">
        <x:f>'Data Sample'!AI63</x:f>
        <x:v>0</x:v>
      </x:c>
      <x:c r="F63" t="n">
        <x:f>'Data Sample'!AE63</x:f>
        <x:v>10</x:v>
      </x:c>
      <x:c r="G63" t="n">
        <x:f>'Data Sample'!AF63</x:f>
        <x:v>10</x:v>
      </x:c>
      <x:c r="H63" t="n">
        <x:f>'Data Sample'!N63</x:f>
        <x:v>1</x:v>
      </x:c>
      <x:c r="I63" t="n">
        <x:f>'Data Sample'!C63</x:f>
        <x:v>16</x:v>
      </x:c>
      <x:c r="J63" t="n">
        <x:f>$B$6+$B$7*F63+$B$8*G63+$B$9*H63+$B$10*I63+$B$13*--('Data Sample'!A63="MS")+$B$14*--('Data Sample'!B63="M")+$B$15*--('Data Sample'!D63="U")</x:f>
        <x:v>2.5674422270072794</x:v>
      </x:c>
      <x:c r="K63" t="n">
        <x:f>EXP($B$16)</x:f>
        <x:v>1.081251820147789</x:v>
      </x:c>
      <x:c r="L63" t="n">
        <x:f>(LN(D63)-J63)/K63</x:f>
        <x:v>-2.374509045132847</x:v>
      </x:c>
      <x:c r="M63" t="n">
        <x:f>IF(E63=1, -LN(D63)-LN(K63)-0.5*LN(2*PI())-0.5*L63^2, LN(1-NORM.S.DIST(L63,TRUE)))</x:f>
        <x:v>-0.008824978660451996</x:v>
      </x:c>
      <x:c r="N63" t="n">
        <x:f>-M63</x:f>
        <x:v>0.008824978660451996</x:v>
      </x:c>
    </x:row>
    <x:row r="64">
      <x:c r="D64" t="n">
        <x:f>'Data Sample'!AH64</x:f>
        <x:v>1</x:v>
      </x:c>
      <x:c r="E64" t="n">
        <x:f>'Data Sample'!AI64</x:f>
        <x:v>0</x:v>
      </x:c>
      <x:c r="F64" t="n">
        <x:f>'Data Sample'!AE64</x:f>
        <x:v>13</x:v>
      </x:c>
      <x:c r="G64" t="n">
        <x:f>'Data Sample'!AF64</x:f>
        <x:v>13</x:v>
      </x:c>
      <x:c r="H64" t="n">
        <x:f>'Data Sample'!N64</x:f>
        <x:v>2</x:v>
      </x:c>
      <x:c r="I64" t="n">
        <x:f>'Data Sample'!C64</x:f>
        <x:v>16</x:v>
      </x:c>
      <x:c r="J64" t="n">
        <x:f>$B$6+$B$7*F64+$B$8*G64+$B$9*H64+$B$10*I64+$B$13*--('Data Sample'!A64="MS")+$B$14*--('Data Sample'!B64="M")+$B$15*--('Data Sample'!D64="U")</x:f>
        <x:v>3.598418222558517</x:v>
      </x:c>
      <x:c r="K64" t="n">
        <x:f>EXP($B$16)</x:f>
        <x:v>1.081251820147789</x:v>
      </x:c>
      <x:c r="L64" t="n">
        <x:f>(LN(D64)-J64)/K64</x:f>
        <x:v>-3.328011250946772</x:v>
      </x:c>
      <x:c r="M64" t="n">
        <x:f>IF(E64=1, -LN(D64)-LN(K64)-0.5*LN(2*PI())-0.5*L64^2, LN(1-NORM.S.DIST(L64,TRUE)))</x:f>
        <x:v>-0.00043743733131978703</x:v>
      </x:c>
      <x:c r="N64" t="n">
        <x:f>-M64</x:f>
        <x:v>0.00043743733131978703</x:v>
      </x:c>
    </x:row>
    <x:row r="65">
      <x:c r="D65" t="n">
        <x:f>'Data Sample'!AH65</x:f>
        <x:v>1</x:v>
      </x:c>
      <x:c r="E65" t="n">
        <x:f>'Data Sample'!AI65</x:f>
        <x:v>0</x:v>
      </x:c>
      <x:c r="F65" t="n">
        <x:f>'Data Sample'!AE65</x:f>
        <x:v>14</x:v>
      </x:c>
      <x:c r="G65" t="n">
        <x:f>'Data Sample'!AF65</x:f>
        <x:v>13</x:v>
      </x:c>
      <x:c r="H65" t="n">
        <x:f>'Data Sample'!N65</x:f>
        <x:v>3</x:v>
      </x:c>
      <x:c r="I65" t="n">
        <x:f>'Data Sample'!C65</x:f>
        <x:v>16</x:v>
      </x:c>
      <x:c r="J65" t="n">
        <x:f>$B$6+$B$7*F65+$B$8*G65+$B$9*H65+$B$10*I65+$B$13*--('Data Sample'!A65="MS")+$B$14*--('Data Sample'!B65="M")+$B$15*--('Data Sample'!D65="U")</x:f>
        <x:v>3.77800437382057</x:v>
      </x:c>
      <x:c r="K65" t="n">
        <x:f>EXP($B$16)</x:f>
        <x:v>1.081251820147789</x:v>
      </x:c>
      <x:c r="L65" t="n">
        <x:f>(LN(D65)-J65)/K65</x:f>
        <x:v>-3.4941022095150602</x:v>
      </x:c>
      <x:c r="M65" t="n">
        <x:f>IF(E65=1, -LN(D65)-LN(K65)-0.5*LN(2*PI())-0.5*L65^2, LN(1-NORM.S.DIST(L65,TRUE)))</x:f>
        <x:v>-0.00023785772358308845</x:v>
      </x:c>
      <x:c r="N65" t="n">
        <x:f>-M65</x:f>
        <x:v>0.00023785772358308845</x:v>
      </x:c>
    </x:row>
    <x:row r="66">
      <x:c r="D66" t="n">
        <x:f>'Data Sample'!AH66</x:f>
        <x:v>1</x:v>
      </x:c>
      <x:c r="E66" t="n">
        <x:f>'Data Sample'!AI66</x:f>
        <x:v>0</x:v>
      </x:c>
      <x:c r="F66" t="n">
        <x:f>'Data Sample'!AE66</x:f>
        <x:v>13</x:v>
      </x:c>
      <x:c r="G66" t="n">
        <x:f>'Data Sample'!AF66</x:f>
        <x:v>12</x:v>
      </x:c>
      <x:c r="H66" t="n">
        <x:f>'Data Sample'!N66</x:f>
        <x:v>2</x:v>
      </x:c>
      <x:c r="I66" t="n">
        <x:f>'Data Sample'!C66</x:f>
        <x:v>15</x:v>
      </x:c>
      <x:c r="J66" t="n">
        <x:f>$B$6+$B$7*F66+$B$8*G66+$B$9*H66+$B$10*I66+$B$13*--('Data Sample'!A66="MS")+$B$14*--('Data Sample'!B66="M")+$B$15*--('Data Sample'!D66="U")</x:f>
        <x:v>3.4601326366967946</x:v>
      </x:c>
      <x:c r="K66" t="n">
        <x:f>EXP($B$16)</x:f>
        <x:v>1.081251820147789</x:v>
      </x:c>
      <x:c r="L66" t="n">
        <x:f>(LN(D66)-J66)/K66</x:f>
        <x:v>-3.200117282784183</x:v>
      </x:c>
      <x:c r="M66" t="n">
        <x:f>IF(E66=1, -LN(D66)-LN(K66)-0.5*LN(2*PI())-0.5*L66^2, LN(1-NORM.S.DIST(L66,TRUE)))</x:f>
        <x:v>-0.0006870943731632299</x:v>
      </x:c>
      <x:c r="N66" t="n">
        <x:f>-M66</x:f>
        <x:v>0.0006870943731632299</x:v>
      </x:c>
    </x:row>
    <x:row r="67">
      <x:c r="D67" t="n">
        <x:f>'Data Sample'!AH67</x:f>
        <x:v>3</x:v>
      </x:c>
      <x:c r="E67" t="n">
        <x:f>'Data Sample'!AI67</x:f>
        <x:v>0</x:v>
      </x:c>
      <x:c r="F67" t="n">
        <x:f>'Data Sample'!AE67</x:f>
        <x:v>16</x:v>
      </x:c>
      <x:c r="G67" t="n">
        <x:f>'Data Sample'!AF67</x:f>
        <x:v>15</x:v>
      </x:c>
      <x:c r="H67" t="n">
        <x:f>'Data Sample'!N67</x:f>
        <x:v>2</x:v>
      </x:c>
      <x:c r="I67" t="n">
        <x:f>'Data Sample'!C67</x:f>
        <x:v>16</x:v>
      </x:c>
      <x:c r="J67" t="n">
        <x:f>$B$6+$B$7*F67+$B$8*G67+$B$9*H67+$B$10*I67+$B$13*--('Data Sample'!A67="MS")+$B$14*--('Data Sample'!B67="M")+$B$15*--('Data Sample'!D67="U")</x:f>
        <x:v>4.391472839020673</x:v>
      </x:c>
      <x:c r="K67" t="n">
        <x:f>EXP($B$16)</x:f>
        <x:v>1.081251820147789</x:v>
      </x:c>
      <x:c r="L67" t="n">
        <x:f>(LN(D67)-J67)/K67</x:f>
        <x:v>-3.045415035604272</x:v>
      </x:c>
      <x:c r="M67" t="n">
        <x:f>IF(E67=1, -LN(D67)-LN(K67)-0.5*LN(2*PI())-0.5*L67^2, LN(1-NORM.S.DIST(L67,TRUE)))</x:f>
        <x:v>-0.0011624725083515211</x:v>
      </x:c>
      <x:c r="N67" t="n">
        <x:f>-M67</x:f>
        <x:v>0.0011624725083515211</x:v>
      </x:c>
    </x:row>
    <x:row r="68">
      <x:c r="D68" t="n">
        <x:f>'Data Sample'!AH68</x:f>
        <x:v>1</x:v>
      </x:c>
      <x:c r="E68" t="n">
        <x:f>'Data Sample'!AI68</x:f>
        <x:v>0</x:v>
      </x:c>
      <x:c r="F68" t="n">
        <x:f>'Data Sample'!AE68</x:f>
        <x:v>11</x:v>
      </x:c>
      <x:c r="G68" t="n">
        <x:f>'Data Sample'!AF68</x:f>
        <x:v>12</x:v>
      </x:c>
      <x:c r="H68" t="n">
        <x:f>'Data Sample'!N68</x:f>
        <x:v>4</x:v>
      </x:c>
      <x:c r="I68" t="n">
        <x:f>'Data Sample'!C68</x:f>
        <x:v>15</x:v>
      </x:c>
      <x:c r="J68" t="n">
        <x:f>$B$6+$B$7*F68+$B$8*G68+$B$9*H68+$B$10*I68+$B$13*--('Data Sample'!A68="MS")+$B$14*--('Data Sample'!B68="M")+$B$15*--('Data Sample'!D68="U")</x:f>
        <x:v>3.0924436488616465</x:v>
      </x:c>
      <x:c r="K68" t="n">
        <x:f>EXP($B$16)</x:f>
        <x:v>1.081251820147789</x:v>
      </x:c>
      <x:c r="L68" t="n">
        <x:f>(LN(D68)-J68)/K68</x:f>
        <x:v>-2.860058675729176</x:v>
      </x:c>
      <x:c r="M68" t="n">
        <x:f>IF(E68=1, -LN(D68)-LN(K68)-0.5*LN(2*PI())-0.5*L68^2, LN(1-NORM.S.DIST(L68,TRUE)))</x:f>
        <x:v>-0.002120058896646528</x:v>
      </x:c>
      <x:c r="N68" t="n">
        <x:f>-M68</x:f>
        <x:v>0.002120058896646528</x:v>
      </x:c>
    </x:row>
    <x:row r="69">
      <x:c r="D69" t="n">
        <x:f>'Data Sample'!AH69</x:f>
        <x:v>1</x:v>
      </x:c>
      <x:c r="E69" t="n">
        <x:f>'Data Sample'!AI69</x:f>
        <x:v>0</x:v>
      </x:c>
      <x:c r="F69" t="n">
        <x:f>'Data Sample'!AE69</x:f>
        <x:v>10</x:v>
      </x:c>
      <x:c r="G69" t="n">
        <x:f>'Data Sample'!AF69</x:f>
        <x:v>9</x:v>
      </x:c>
      <x:c r="H69" t="n">
        <x:f>'Data Sample'!N69</x:f>
        <x:v>4</x:v>
      </x:c>
      <x:c r="I69" t="n">
        <x:f>'Data Sample'!C69</x:f>
        <x:v>16</x:v>
      </x:c>
      <x:c r="J69" t="n">
        <x:f>$B$6+$B$7*F69+$B$8*G69+$B$9*H69+$B$10*I69+$B$13*--('Data Sample'!A69="MS")+$B$14*--('Data Sample'!B69="M")+$B$15*--('Data Sample'!D69="U")</x:f>
        <x:v>2.5067581243199317</x:v>
      </x:c>
      <x:c r="K69" t="n">
        <x:f>EXP($B$16)</x:f>
        <x:v>1.081251820147789</x:v>
      </x:c>
      <x:c r="L69" t="n">
        <x:f>(LN(D69)-J69)/K69</x:f>
        <x:v>-2.3183851140036</x:v>
      </x:c>
      <x:c r="M69" t="n">
        <x:f>IF(E69=1, -LN(D69)-LN(K69)-0.5*LN(2*PI())-0.5*L69^2, LN(1-NORM.S.DIST(L69,TRUE)))</x:f>
        <x:v>-0.010266723074366492</x:v>
      </x:c>
      <x:c r="N69" t="n">
        <x:f>-M69</x:f>
        <x:v>0.010266723074366492</x:v>
      </x:c>
    </x:row>
    <x:row r="70">
      <x:c r="D70" t="n">
        <x:f>'Data Sample'!AH70</x:f>
        <x:v>1</x:v>
      </x:c>
      <x:c r="E70" t="n">
        <x:f>'Data Sample'!AI70</x:f>
        <x:v>0</x:v>
      </x:c>
      <x:c r="F70" t="n">
        <x:f>'Data Sample'!AE70</x:f>
        <x:v>11</x:v>
      </x:c>
      <x:c r="G70" t="n">
        <x:f>'Data Sample'!AF70</x:f>
        <x:v>10</x:v>
      </x:c>
      <x:c r="H70" t="n">
        <x:f>'Data Sample'!N70</x:f>
        <x:v>2</x:v>
      </x:c>
      <x:c r="I70" t="n">
        <x:f>'Data Sample'!C70</x:f>
        <x:v>15</x:v>
      </x:c>
      <x:c r="J70" t="n">
        <x:f>$B$6+$B$7*F70+$B$8*G70+$B$9*H70+$B$10*I70+$B$13*--('Data Sample'!A70="MS")+$B$14*--('Data Sample'!B70="M")+$B$15*--('Data Sample'!D70="U")</x:f>
        <x:v>2.6007094107860036</x:v>
      </x:c>
      <x:c r="K70" t="n">
        <x:f>EXP($B$16)</x:f>
        <x:v>1.081251820147789</x:v>
      </x:c>
      <x:c r="L70" t="n">
        <x:f>(LN(D70)-J70)/K70</x:f>
        <x:v>-2.405276330938828</x:v>
      </x:c>
      <x:c r="M70" t="n">
        <x:f>IF(E70=1, -LN(D70)-LN(K70)-0.5*LN(2*PI())-0.5*L70^2, LN(1-NORM.S.DIST(L70,TRUE)))</x:f>
        <x:v>-0.008112941606406347</x:v>
      </x:c>
      <x:c r="N70" t="n">
        <x:f>-M70</x:f>
        <x:v>0.008112941606406347</x:v>
      </x:c>
    </x:row>
    <x:row r="71">
      <x:c r="D71" t="n">
        <x:f>'Data Sample'!AH71</x:f>
        <x:v>7</x:v>
      </x:c>
      <x:c r="E71" t="n">
        <x:f>'Data Sample'!AI71</x:f>
        <x:v>0</x:v>
      </x:c>
      <x:c r="F71" t="n">
        <x:f>'Data Sample'!AE71</x:f>
        <x:v>15</x:v>
      </x:c>
      <x:c r="G71" t="n">
        <x:f>'Data Sample'!AF71</x:f>
        <x:v>15</x:v>
      </x:c>
      <x:c r="H71" t="n">
        <x:f>'Data Sample'!N71</x:f>
        <x:v>4</x:v>
      </x:c>
      <x:c r="I71" t="n">
        <x:f>'Data Sample'!C71</x:f>
        <x:v>15</x:v>
      </x:c>
      <x:c r="J71" t="n">
        <x:f>$B$6+$B$7*F71+$B$8*G71+$B$9*H71+$B$10*I71+$B$13*--('Data Sample'!A71="MS")+$B$14*--('Data Sample'!B71="M")+$B$15*--('Data Sample'!D71="U")</x:f>
        <x:v>4.198495677576592</x:v>
      </x:c>
      <x:c r="K71" t="n">
        <x:f>EXP($B$16)</x:f>
        <x:v>1.081251820147789</x:v>
      </x:c>
      <x:c r="L71" t="n">
        <x:f>(LN(D71)-J71)/K71</x:f>
        <x:v>-2.0833125887486483</x:v>
      </x:c>
      <x:c r="M71" t="n">
        <x:f>IF(E71=1, -LN(D71)-LN(K71)-0.5*LN(2*PI())-0.5*L71^2, LN(1-NORM.S.DIST(L71,TRUE)))</x:f>
        <x:v>-0.01878674088426538</x:v>
      </x:c>
      <x:c r="N71" t="n">
        <x:f>-M71</x:f>
        <x:v>0.01878674088426538</x:v>
      </x:c>
    </x:row>
    <x:row r="72">
      <x:c r="D72" t="n">
        <x:f>'Data Sample'!AH72</x:f>
        <x:v>3</x:v>
      </x:c>
      <x:c r="E72" t="n">
        <x:f>'Data Sample'!AI72</x:f>
        <x:v>0</x:v>
      </x:c>
      <x:c r="F72" t="n">
        <x:f>'Data Sample'!AE72</x:f>
        <x:v>13</x:v>
      </x:c>
      <x:c r="G72" t="n">
        <x:f>'Data Sample'!AF72</x:f>
        <x:v>11</x:v>
      </x:c>
      <x:c r="H72" t="n">
        <x:f>'Data Sample'!N72</x:f>
        <x:v>4</x:v>
      </x:c>
      <x:c r="I72" t="n">
        <x:f>'Data Sample'!C72</x:f>
        <x:v>16</x:v>
      </x:c>
      <x:c r="J72" t="n">
        <x:f>$B$6+$B$7*F72+$B$8*G72+$B$9*H72+$B$10*I72+$B$13*--('Data Sample'!A72="MS")+$B$14*--('Data Sample'!B72="M")+$B$15*--('Data Sample'!D72="U")</x:f>
        <x:v>3.1140587790693086</x:v>
      </x:c>
      <x:c r="K72" t="n">
        <x:f>EXP($B$16)</x:f>
        <x:v>1.081251820147789</x:v>
      </x:c>
      <x:c r="L72" t="n">
        <x:f>(LN(D72)-J72)/K72</x:f>
        <x:v>-1.863993616330487</x:v>
      </x:c>
      <x:c r="M72" t="n">
        <x:f>IF(E72=1, -LN(D72)-LN(K72)-0.5*LN(2*PI())-0.5*L72^2, LN(1-NORM.S.DIST(L72,TRUE)))</x:f>
        <x:v>-0.031657141632486924</x:v>
      </x:c>
      <x:c r="N72" t="n">
        <x:f>-M72</x:f>
        <x:v>0.031657141632486924</x:v>
      </x:c>
    </x:row>
    <x:row r="73">
      <x:c r="D73" t="n">
        <x:f>'Data Sample'!AH73</x:f>
        <x:v>1</x:v>
      </x:c>
      <x:c r="E73" t="n">
        <x:f>'Data Sample'!AI73</x:f>
        <x:v>0</x:v>
      </x:c>
      <x:c r="F73" t="n">
        <x:f>'Data Sample'!AE73</x:f>
        <x:v>11</x:v>
      </x:c>
      <x:c r="G73" t="n">
        <x:f>'Data Sample'!AF73</x:f>
        <x:v>9</x:v>
      </x:c>
      <x:c r="H73" t="n">
        <x:f>'Data Sample'!N73</x:f>
        <x:v>4</x:v>
      </x:c>
      <x:c r="I73" t="n">
        <x:f>'Data Sample'!C73</x:f>
        <x:v>15</x:v>
      </x:c>
      <x:c r="J73" t="n">
        <x:f>$B$6+$B$7*F73+$B$8*G73+$B$9*H73+$B$10*I73+$B$13*--('Data Sample'!A73="MS")+$B$14*--('Data Sample'!B73="M")+$B$15*--('Data Sample'!D73="U")</x:f>
        <x:v>2.511607468895699</x:v>
      </x:c>
      <x:c r="K73" t="n">
        <x:f>EXP($B$16)</x:f>
        <x:v>1.081251820147789</x:v>
      </x:c>
      <x:c r="L73" t="n">
        <x:f>(LN(D73)-J73)/K73</x:f>
        <x:v>-2.322870049414025</x:v>
      </x:c>
      <x:c r="M73" t="n">
        <x:f>IF(E73=1, -LN(D73)-LN(K73)-0.5*LN(2*PI())-0.5*L73^2, LN(1-NORM.S.DIST(L73,TRUE)))</x:f>
        <x:v>-0.010144347613906953</x:v>
      </x:c>
      <x:c r="N73" t="n">
        <x:f>-M73</x:f>
        <x:v>0.010144347613906953</x:v>
      </x:c>
    </x:row>
    <x:row r="74">
      <x:c r="D74" t="n">
        <x:f>'Data Sample'!AH74</x:f>
        <x:v>3</x:v>
      </x:c>
      <x:c r="E74" t="n">
        <x:f>'Data Sample'!AI74</x:f>
        <x:v>0</x:v>
      </x:c>
      <x:c r="F74" t="n">
        <x:f>'Data Sample'!AE74</x:f>
        <x:v>13</x:v>
      </x:c>
      <x:c r="G74" t="n">
        <x:f>'Data Sample'!AF74</x:f>
        <x:v>11</x:v>
      </x:c>
      <x:c r="H74" t="n">
        <x:f>'Data Sample'!N74</x:f>
        <x:v>2</x:v>
      </x:c>
      <x:c r="I74" t="n">
        <x:f>'Data Sample'!C74</x:f>
        <x:v>15</x:v>
      </x:c>
      <x:c r="J74" t="n">
        <x:f>$B$6+$B$7*F74+$B$8*G74+$B$9*H74+$B$10*I74+$B$13*--('Data Sample'!A74="MS")+$B$14*--('Data Sample'!B74="M")+$B$15*--('Data Sample'!D74="U")</x:f>
        <x:v>3.0648751350978904</x:v>
      </x:c>
      <x:c r="K74" t="n">
        <x:f>EXP($B$16)</x:f>
        <x:v>1.081251820147789</x:v>
      </x:c>
      <x:c r="L74" t="n">
        <x:f>(LN(D74)-J74)/K74</x:f>
        <x:v>-1.8185059296927015</x:v>
      </x:c>
      <x:c r="M74" t="n">
        <x:f>IF(E74=1, -LN(D74)-LN(K74)-0.5*LN(2*PI())-0.5*L74^2, LN(1-NORM.S.DIST(L74,TRUE)))</x:f>
        <x:v>-0.03510236265856544</x:v>
      </x:c>
      <x:c r="N74" t="n">
        <x:f>-M74</x:f>
        <x:v>0.03510236265856544</x:v>
      </x:c>
    </x:row>
    <x:row r="75">
      <x:c r="D75" t="n">
        <x:f>'Data Sample'!AH75</x:f>
        <x:v>1</x:v>
      </x:c>
      <x:c r="E75" t="n">
        <x:f>'Data Sample'!AI75</x:f>
        <x:v>0</x:v>
      </x:c>
      <x:c r="F75" t="n">
        <x:f>'Data Sample'!AE75</x:f>
        <x:v>13</x:v>
      </x:c>
      <x:c r="G75" t="n">
        <x:f>'Data Sample'!AF75</x:f>
        <x:v>13</x:v>
      </x:c>
      <x:c r="H75" t="n">
        <x:f>'Data Sample'!N75</x:f>
        <x:v>1</x:v>
      </x:c>
      <x:c r="I75" t="n">
        <x:f>'Data Sample'!C75</x:f>
        <x:v>16</x:v>
      </x:c>
      <x:c r="J75" t="n">
        <x:f>$B$6+$B$7*F75+$B$8*G75+$B$9*H75+$B$10*I75+$B$13*--('Data Sample'!A75="MS")+$B$14*--('Data Sample'!B75="M")+$B$15*--('Data Sample'!D75="U")</x:f>
        <x:v>3.368354941745305</x:v>
      </x:c>
      <x:c r="K75" t="n">
        <x:f>EXP($B$16)</x:f>
        <x:v>1.081251820147789</x:v>
      </x:c>
      <x:c r="L75" t="n">
        <x:f>(LN(D75)-J75)/K75</x:f>
        <x:v>-3.1152363205131137</x:v>
      </x:c>
      <x:c r="M75" t="n">
        <x:f>IF(E75=1, -LN(D75)-LN(K75)-0.5*LN(2*PI())-0.5*L75^2, LN(1-NORM.S.DIST(L75,TRUE)))</x:f>
        <x:v>-0.0009194104922599179</x:v>
      </x:c>
      <x:c r="N75" t="n">
        <x:f>-M75</x:f>
        <x:v>0.0009194104922599179</x:v>
      </x:c>
    </x:row>
    <x:row r="76">
      <x:c r="D76" t="n">
        <x:f>'Data Sample'!AH76</x:f>
        <x:v>5</x:v>
      </x:c>
      <x:c r="E76" t="n">
        <x:f>'Data Sample'!AI76</x:f>
        <x:v>0</x:v>
      </x:c>
      <x:c r="F76" t="n">
        <x:f>'Data Sample'!AE76</x:f>
        <x:v>11</x:v>
      </x:c>
      <x:c r="G76" t="n">
        <x:f>'Data Sample'!AF76</x:f>
        <x:v>11</x:v>
      </x:c>
      <x:c r="H76" t="n">
        <x:f>'Data Sample'!N76</x:f>
        <x:v>2</x:v>
      </x:c>
      <x:c r="I76" t="n">
        <x:f>'Data Sample'!C76</x:f>
        <x:v>16</x:v>
      </x:c>
      <x:c r="J76" t="n">
        <x:f>$B$6+$B$7*F76+$B$8*G76+$B$9*H76+$B$10*I76+$B$13*--('Data Sample'!A76="MS")+$B$14*--('Data Sample'!B76="M")+$B$15*--('Data Sample'!D76="U")</x:f>
        <x:v>2.940640438257981</x:v>
      </x:c>
      <x:c r="K76" t="n">
        <x:f>EXP($B$16)</x:f>
        <x:v>1.081251820147789</x:v>
      </x:c>
      <x:c r="L76" t="n">
        <x:f>(LN(D76)-J76)/K76</x:f>
        <x:v>-1.231167893564265</x:v>
      </x:c>
      <x:c r="M76" t="n">
        <x:f>IF(E76=1, -LN(D76)-LN(K76)-0.5*LN(2*PI())-0.5*L76^2, LN(1-NORM.S.DIST(L76,TRUE)))</x:f>
        <x:v>-0.1155568087638628</x:v>
      </x:c>
      <x:c r="N76" t="n">
        <x:f>-M76</x:f>
        <x:v>0.1155568087638628</x:v>
      </x:c>
    </x:row>
    <x:row r="77">
      <x:c r="D77" t="n">
        <x:f>'Data Sample'!AH77</x:f>
        <x:v>1</x:v>
      </x:c>
      <x:c r="E77" t="n">
        <x:f>'Data Sample'!AI77</x:f>
        <x:v>0</x:v>
      </x:c>
      <x:c r="F77" t="n">
        <x:f>'Data Sample'!AE77</x:f>
        <x:v>11</x:v>
      </x:c>
      <x:c r="G77" t="n">
        <x:f>'Data Sample'!AF77</x:f>
        <x:v>11</x:v>
      </x:c>
      <x:c r="H77" t="n">
        <x:f>'Data Sample'!N77</x:f>
        <x:v>2</x:v>
      </x:c>
      <x:c r="I77" t="n">
        <x:f>'Data Sample'!C77</x:f>
        <x:v>15</x:v>
      </x:c>
      <x:c r="J77" t="n">
        <x:f>$B$6+$B$7*F77+$B$8*G77+$B$9*H77+$B$10*I77+$B$13*--('Data Sample'!A77="MS")+$B$14*--('Data Sample'!B77="M")+$B$15*--('Data Sample'!D77="U")</x:f>
        <x:v>2.8102129506721303</x:v>
      </x:c>
      <x:c r="K77" t="n">
        <x:f>EXP($B$16)</x:f>
        <x:v>1.081251820147789</x:v>
      </x:c>
      <x:c r="L77" t="n">
        <x:f>(LN(D77)-J77)/K77</x:f>
        <x:v>-2.599036504084702</x:v>
      </x:c>
      <x:c r="M77" t="n">
        <x:f>IF(E77=1, -LN(D77)-LN(K77)-0.5*LN(2*PI())-0.5*L77^2, LN(1-NORM.S.DIST(L77,TRUE)))</x:f>
        <x:v>-0.004685250226451537</x:v>
      </x:c>
      <x:c r="N77" t="n">
        <x:f>-M77</x:f>
        <x:v>0.004685250226451537</x:v>
      </x:c>
    </x:row>
    <x:row r="78">
      <x:c r="D78" t="n">
        <x:f>'Data Sample'!AH78</x:f>
        <x:v>1</x:v>
      </x:c>
      <x:c r="E78" t="n">
        <x:f>'Data Sample'!AI78</x:f>
        <x:v>0</x:v>
      </x:c>
      <x:c r="F78" t="n">
        <x:f>'Data Sample'!AE78</x:f>
        <x:v>12</x:v>
      </x:c>
      <x:c r="G78" t="n">
        <x:f>'Data Sample'!AF78</x:f>
        <x:v>11</x:v>
      </x:c>
      <x:c r="H78" t="n">
        <x:f>'Data Sample'!N78</x:f>
        <x:v>4</x:v>
      </x:c>
      <x:c r="I78" t="n">
        <x:f>'Data Sample'!C78</x:f>
        <x:v>15</x:v>
      </x:c>
      <x:c r="J78" t="n">
        <x:f>$B$6+$B$7*F78+$B$8*G78+$B$9*H78+$B$10*I78+$B$13*--('Data Sample'!A78="MS")+$B$14*--('Data Sample'!B78="M")+$B$15*--('Data Sample'!D78="U")</x:f>
        <x:v>3.034108421034616</x:v>
      </x:c>
      <x:c r="K78" t="n">
        <x:f>EXP($B$16)</x:f>
        <x:v>1.081251820147789</x:v>
      </x:c>
      <x:c r="L78" t="n">
        <x:f>(LN(D78)-J78)/K78</x:f>
        <x:v>-2.806107110756035</x:v>
      </x:c>
      <x:c r="M78" t="n">
        <x:f>IF(E78=1, -LN(D78)-LN(K78)-0.5*LN(2*PI())-0.5*L78^2, LN(1-NORM.S.DIST(L78,TRUE)))</x:f>
        <x:v>-0.002510349343138136</x:v>
      </x:c>
      <x:c r="N78" t="n">
        <x:f>-M78</x:f>
        <x:v>0.002510349343138136</x:v>
      </x:c>
    </x:row>
    <x:row r="79">
      <x:c r="D79" t="n">
        <x:f>'Data Sample'!AH79</x:f>
        <x:v>2</x:v>
      </x:c>
      <x:c r="E79" t="n">
        <x:f>'Data Sample'!AI79</x:f>
        <x:v>0</x:v>
      </x:c>
      <x:c r="F79" t="n">
        <x:f>'Data Sample'!AE79</x:f>
        <x:v>13</x:v>
      </x:c>
      <x:c r="G79" t="n">
        <x:f>'Data Sample'!AF79</x:f>
        <x:v>13</x:v>
      </x:c>
      <x:c r="H79" t="n">
        <x:f>'Data Sample'!N79</x:f>
        <x:v>4</x:v>
      </x:c>
      <x:c r="I79" t="n">
        <x:f>'Data Sample'!C79</x:f>
        <x:v>16</x:v>
      </x:c>
      <x:c r="J79" t="n">
        <x:f>$B$6+$B$7*F79+$B$8*G79+$B$9*H79+$B$10*I79+$B$13*--('Data Sample'!A79="MS")+$B$14*--('Data Sample'!B79="M")+$B$15*--('Data Sample'!D79="U")</x:f>
        <x:v>3.6870368607593837</x:v>
      </x:c>
      <x:c r="K79" t="n">
        <x:f>EXP($B$16)</x:f>
        <x:v>1.081251820147789</x:v>
      </x:c>
      <x:c r="L79" t="n">
        <x:f>(LN(D79)-J79)/K79</x:f>
        <x:v>-2.7689106500558065</x:v>
      </x:c>
      <x:c r="M79" t="n">
        <x:f>IF(E79=1, -LN(D79)-LN(K79)-0.5*LN(2*PI())-0.5*L79^2, LN(1-NORM.S.DIST(L79,TRUE)))</x:f>
        <x:v>-0.0028161645346739487</x:v>
      </x:c>
      <x:c r="N79" t="n">
        <x:f>-M79</x:f>
        <x:v>0.0028161645346739487</x:v>
      </x:c>
    </x:row>
    <x:row r="80">
      <x:c r="D80" t="n">
        <x:f>'Data Sample'!AH80</x:f>
        <x:v>1</x:v>
      </x:c>
      <x:c r="E80" t="n">
        <x:f>'Data Sample'!AI80</x:f>
        <x:v>1</x:v>
      </x:c>
      <x:c r="F80" t="n">
        <x:f>'Data Sample'!AE80</x:f>
        <x:v>9</x:v>
      </x:c>
      <x:c r="G80" t="n">
        <x:f>'Data Sample'!AF80</x:f>
        <x:v>9</x:v>
      </x:c>
      <x:c r="H80" t="n">
        <x:f>'Data Sample'!N80</x:f>
        <x:v>1</x:v>
      </x:c>
      <x:c r="I80" t="n">
        <x:f>'Data Sample'!C80</x:f>
        <x:v>17</x:v>
      </x:c>
      <x:c r="J80" t="n">
        <x:f>$B$6+$B$7*F80+$B$8*G80+$B$9*H80+$B$10*I80+$B$13*--('Data Sample'!A80="MS")+$B$14*--('Data Sample'!B80="M")+$B$15*--('Data Sample'!D80="U")</x:f>
        <x:v>1.9974728990173083</x:v>
      </x:c>
      <x:c r="K80" t="n">
        <x:f>EXP($B$16)</x:f>
        <x:v>1.081251820147789</x:v>
      </x:c>
      <x:c r="L80" t="n">
        <x:f>(LN(D80)-J80)/K80</x:f>
        <x:v>-1.847370669622815</x:v>
      </x:c>
      <x:c r="M80" t="n">
        <x:f>IF(E80=1, -LN(D80)-LN(K80)-0.5*LN(2*PI())-0.5*L80^2, LN(1-NORM.S.DIST(L80,TRUE)))</x:f>
        <x:v>-2.7034471913322093</x:v>
      </x:c>
      <x:c r="N80" t="n">
        <x:f>-M80</x:f>
        <x:v>2.7034471913322093</x:v>
      </x:c>
    </x:row>
    <x:row r="81">
      <x:c r="D81" t="n">
        <x:f>'Data Sample'!AH81</x:f>
        <x:v>15</x:v>
      </x:c>
      <x:c r="E81" t="n">
        <x:f>'Data Sample'!AI81</x:f>
        <x:v>0</x:v>
      </x:c>
      <x:c r="F81" t="n">
        <x:f>'Data Sample'!AE81</x:f>
        <x:v>12</x:v>
      </x:c>
      <x:c r="G81" t="n">
        <x:f>'Data Sample'!AF81</x:f>
        <x:v>11</x:v>
      </x:c>
      <x:c r="H81" t="n">
        <x:f>'Data Sample'!N81</x:f>
        <x:v>2</x:v>
      </x:c>
      <x:c r="I81" t="n">
        <x:f>'Data Sample'!C81</x:f>
        <x:v>16</x:v>
      </x:c>
      <x:c r="J81" t="n">
        <x:f>$B$6+$B$7*F81+$B$8*G81+$B$9*H81+$B$10*I81+$B$13*--('Data Sample'!A81="MS")+$B$14*--('Data Sample'!B81="M")+$B$15*--('Data Sample'!D81="U")</x:f>
        <x:v>3.0759172704196</x:v>
      </x:c>
      <x:c r="K81" t="n">
        <x:f>EXP($B$16)</x:f>
        <x:v>1.081251820147789</x:v>
      </x:c>
      <x:c r="L81" t="n">
        <x:f>(LN(D81)-J81)/K81</x:f>
        <x:v>-0.340223306414512</x:v>
      </x:c>
      <x:c r="M81" t="n">
        <x:f>IF(E81=1, -LN(D81)-LN(K81)-0.5*LN(2*PI())-0.5*L81^2, LN(1-NORM.S.DIST(L81,TRUE)))</x:f>
        <x:v>-0.4570387322997427</x:v>
      </x:c>
      <x:c r="N81" t="n">
        <x:f>-M81</x:f>
        <x:v>0.4570387322997427</x:v>
      </x:c>
    </x:row>
    <x:row r="82">
      <x:c r="D82" t="n">
        <x:f>'Data Sample'!AH82</x:f>
        <x:v>1</x:v>
      </x:c>
      <x:c r="E82" t="n">
        <x:f>'Data Sample'!AI82</x:f>
        <x:v>0</x:v>
      </x:c>
      <x:c r="F82" t="n">
        <x:f>'Data Sample'!AE82</x:f>
        <x:v>11</x:v>
      </x:c>
      <x:c r="G82" t="n">
        <x:f>'Data Sample'!AF82</x:f>
        <x:v>11</x:v>
      </x:c>
      <x:c r="H82" t="n">
        <x:f>'Data Sample'!N82</x:f>
        <x:v>1</x:v>
      </x:c>
      <x:c r="I82" t="n">
        <x:f>'Data Sample'!C82</x:f>
        <x:v>15</x:v>
      </x:c>
      <x:c r="J82" t="n">
        <x:f>$B$6+$B$7*F82+$B$8*G82+$B$9*H82+$B$10*I82+$B$13*--('Data Sample'!A82="MS")+$B$14*--('Data Sample'!B82="M")+$B$15*--('Data Sample'!D82="U")</x:f>
        <x:v>2.765903631571697</x:v>
      </x:c>
      <x:c r="K82" t="n">
        <x:f>EXP($B$16)</x:f>
        <x:v>1.081251820147789</x:v>
      </x:c>
      <x:c r="L82" t="n">
        <x:f>(LN(D82)-J82)/K82</x:f>
        <x:v>-2.5580568559816568</x:v>
      </x:c>
      <x:c r="M82" t="n">
        <x:f>IF(E82=1, -LN(D82)-LN(K82)-0.5*LN(2*PI())-0.5*L82^2, LN(1-NORM.S.DIST(L82,TRUE)))</x:f>
        <x:v>-0.005276842127639574</x:v>
      </x:c>
      <x:c r="N82" t="n">
        <x:f>-M82</x:f>
        <x:v>0.005276842127639574</x:v>
      </x:c>
    </x:row>
    <x:row r="83">
      <x:c r="D83" t="n">
        <x:f>'Data Sample'!AH83</x:f>
        <x:v>3</x:v>
      </x:c>
      <x:c r="E83" t="n">
        <x:f>'Data Sample'!AI83</x:f>
        <x:v>1</x:v>
      </x:c>
      <x:c r="F83" t="n">
        <x:f>'Data Sample'!AE83</x:f>
        <x:v>10</x:v>
      </x:c>
      <x:c r="G83" t="n">
        <x:f>'Data Sample'!AF83</x:f>
        <x:v>9</x:v>
      </x:c>
      <x:c r="H83" t="n">
        <x:f>'Data Sample'!N83</x:f>
        <x:v>3</x:v>
      </x:c>
      <x:c r="I83" t="n">
        <x:f>'Data Sample'!C83</x:f>
        <x:v>15</x:v>
      </x:c>
      <x:c r="J83" t="n">
        <x:f>$B$6+$B$7*F83+$B$8*G83+$B$9*H83+$B$10*I83+$B$13*--('Data Sample'!A83="MS")+$B$14*--('Data Sample'!B83="M")+$B$15*--('Data Sample'!D83="U")</x:f>
        <x:v>2.3320213176336466</x:v>
      </x:c>
      <x:c r="K83" t="n">
        <x:f>EXP($B$16)</x:f>
        <x:v>1.081251820147789</x:v>
      </x:c>
      <x:c r="L83" t="n">
        <x:f>(LN(D83)-J83)/K83</x:f>
        <x:v>-1.1407231932307411</x:v>
      </x:c>
      <x:c r="M83" t="n">
        <x:f>IF(E83=1, -LN(D83)-LN(K83)-0.5*LN(2*PI())-0.5*L83^2, LN(1-NORM.S.DIST(L83,TRUE)))</x:f>
        <x:v>-2.7462949862962645</x:v>
      </x:c>
      <x:c r="N83" t="n">
        <x:f>-M83</x:f>
        <x:v>2.7462949862962645</x:v>
      </x:c>
    </x:row>
    <x:row r="84">
      <x:c r="D84" t="n">
        <x:f>'Data Sample'!AH84</x:f>
        <x:v>5</x:v>
      </x:c>
      <x:c r="E84" t="n">
        <x:f>'Data Sample'!AI84</x:f>
        <x:v>0</x:v>
      </x:c>
      <x:c r="F84" t="n">
        <x:f>'Data Sample'!AE84</x:f>
        <x:v>12</x:v>
      </x:c>
      <x:c r="G84" t="n">
        <x:f>'Data Sample'!AF84</x:f>
        <x:v>11</x:v>
      </x:c>
      <x:c r="H84" t="n">
        <x:f>'Data Sample'!N84</x:f>
        <x:v>2</x:v>
      </x:c>
      <x:c r="I84" t="n">
        <x:f>'Data Sample'!C84</x:f>
        <x:v>15</x:v>
      </x:c>
      <x:c r="J84" t="n">
        <x:f>$B$6+$B$7*F84+$B$8*G84+$B$9*H84+$B$10*I84+$B$13*--('Data Sample'!A84="MS")+$B$14*--('Data Sample'!B84="M")+$B$15*--('Data Sample'!D84="U")</x:f>
        <x:v>3.1312437445465267</x:v>
      </x:c>
      <x:c r="K84" t="n">
        <x:f>EXP($B$16)</x:f>
        <x:v>1.081251820147789</x:v>
      </x:c>
      <x:c r="L84" t="n">
        <x:f>(LN(D84)-J84)/K84</x:f>
        <x:v>-1.4074481113053026</x:v>
      </x:c>
      <x:c r="M84" t="n">
        <x:f>IF(E84=1, -LN(D84)-LN(K84)-0.5*LN(2*PI())-0.5*L84^2, LN(1-NORM.S.DIST(L84,TRUE)))</x:f>
        <x:v>-0.08299828752815706</x:v>
      </x:c>
      <x:c r="N84" t="n">
        <x:f>-M84</x:f>
        <x:v>0.08299828752815706</x:v>
      </x:c>
    </x:row>
    <x:row r="85">
      <x:c r="D85" t="n">
        <x:f>'Data Sample'!AH85</x:f>
        <x:v>3</x:v>
      </x:c>
      <x:c r="E85" t="n">
        <x:f>'Data Sample'!AI85</x:f>
        <x:v>0</x:v>
      </x:c>
      <x:c r="F85" t="n">
        <x:f>'Data Sample'!AE85</x:f>
        <x:v>13</x:v>
      </x:c>
      <x:c r="G85" t="n">
        <x:f>'Data Sample'!AF85</x:f>
        <x:v>12</x:v>
      </x:c>
      <x:c r="H85" t="n">
        <x:f>'Data Sample'!N85</x:f>
        <x:v>2</x:v>
      </x:c>
      <x:c r="I85" t="n">
        <x:f>'Data Sample'!C85</x:f>
        <x:v>15</x:v>
      </x:c>
      <x:c r="J85" t="n">
        <x:f>$B$6+$B$7*F85+$B$8*G85+$B$9*H85+$B$10*I85+$B$13*--('Data Sample'!A85="MS")+$B$14*--('Data Sample'!B85="M")+$B$15*--('Data Sample'!D85="U")</x:f>
        <x:v>3.2743786749840167</x:v>
      </x:c>
      <x:c r="K85" t="n">
        <x:f>EXP($B$16)</x:f>
        <x:v>1.081251820147789</x:v>
      </x:c>
      <x:c r="L85" t="n">
        <x:f>(LN(D85)-J85)/K85</x:f>
        <x:v>-2.0122661028385744</x:v>
      </x:c>
      <x:c r="M85" t="n">
        <x:f>IF(E85=1, -LN(D85)-LN(K85)-0.5*LN(2*PI())-0.5*L85^2, LN(1-NORM.S.DIST(L85,TRUE)))</x:f>
        <x:v>-0.022343718888904848</x:v>
      </x:c>
      <x:c r="N85" t="n">
        <x:f>-M85</x:f>
        <x:v>0.022343718888904848</x:v>
      </x:c>
    </x:row>
    <x:row r="86">
      <x:c r="D86" t="n">
        <x:f>'Data Sample'!AH86</x:f>
        <x:v>3</x:v>
      </x:c>
      <x:c r="E86" t="n">
        <x:f>'Data Sample'!AI86</x:f>
        <x:v>0</x:v>
      </x:c>
      <x:c r="F86" t="n">
        <x:f>'Data Sample'!AE86</x:f>
        <x:v>13</x:v>
      </x:c>
      <x:c r="G86" t="n">
        <x:f>'Data Sample'!AF86</x:f>
        <x:v>12</x:v>
      </x:c>
      <x:c r="H86" t="n">
        <x:f>'Data Sample'!N86</x:f>
        <x:v>2</x:v>
      </x:c>
      <x:c r="I86" t="n">
        <x:f>'Data Sample'!C86</x:f>
        <x:v>15</x:v>
      </x:c>
      <x:c r="J86" t="n">
        <x:f>$B$6+$B$7*F86+$B$8*G86+$B$9*H86+$B$10*I86+$B$13*--('Data Sample'!A86="MS")+$B$14*--('Data Sample'!B86="M")+$B$15*--('Data Sample'!D86="U")</x:f>
        <x:v>3.4601326366967946</x:v>
      </x:c>
      <x:c r="K86" t="n">
        <x:f>EXP($B$16)</x:f>
        <x:v>1.081251820147789</x:v>
      </x:c>
      <x:c r="L86" t="n">
        <x:f>(LN(D86)-J86)/K86</x:f>
        <x:v>-2.184061385169187</x:v>
      </x:c>
      <x:c r="M86" t="n">
        <x:f>IF(E86=1, -LN(D86)-LN(K86)-0.5*LN(2*PI())-0.5*L86^2, LN(1-NORM.S.DIST(L86,TRUE)))</x:f>
        <x:v>-0.014584710548352158</x:v>
      </x:c>
      <x:c r="N86" t="n">
        <x:f>-M86</x:f>
        <x:v>0.014584710548352158</x:v>
      </x:c>
    </x:row>
    <x:row r="87">
      <x:c r="D87" t="n">
        <x:f>'Data Sample'!AH87</x:f>
        <x:v>5</x:v>
      </x:c>
      <x:c r="E87" t="n">
        <x:f>'Data Sample'!AI87</x:f>
        <x:v>0</x:v>
      </x:c>
      <x:c r="F87" t="n">
        <x:f>'Data Sample'!AE87</x:f>
        <x:v>12</x:v>
      </x:c>
      <x:c r="G87" t="n">
        <x:f>'Data Sample'!AF87</x:f>
        <x:v>11</x:v>
      </x:c>
      <x:c r="H87" t="n">
        <x:f>'Data Sample'!N87</x:f>
        <x:v>2</x:v>
      </x:c>
      <x:c r="I87" t="n">
        <x:f>'Data Sample'!C87</x:f>
        <x:v>15</x:v>
      </x:c>
      <x:c r="J87" t="n">
        <x:f>$B$6+$B$7*F87+$B$8*G87+$B$9*H87+$B$10*I87+$B$13*--('Data Sample'!A87="MS")+$B$14*--('Data Sample'!B87="M")+$B$15*--('Data Sample'!D87="U")</x:f>
        <x:v>3.1312437445465267</x:v>
      </x:c>
      <x:c r="K87" t="n">
        <x:f>EXP($B$16)</x:f>
        <x:v>1.081251820147789</x:v>
      </x:c>
      <x:c r="L87" t="n">
        <x:f>(LN(D87)-J87)/K87</x:f>
        <x:v>-1.4074481113053026</x:v>
      </x:c>
      <x:c r="M87" t="n">
        <x:f>IF(E87=1, -LN(D87)-LN(K87)-0.5*LN(2*PI())-0.5*L87^2, LN(1-NORM.S.DIST(L87,TRUE)))</x:f>
        <x:v>-0.08299828752815706</x:v>
      </x:c>
      <x:c r="N87" t="n">
        <x:f>-M87</x:f>
        <x:v>0.08299828752815706</x:v>
      </x:c>
    </x:row>
    <x:row r="88">
      <x:c r="D88" t="n">
        <x:f>'Data Sample'!AH88</x:f>
        <x:v>7</x:v>
      </x:c>
      <x:c r="E88" t="n">
        <x:f>'Data Sample'!AI88</x:f>
        <x:v>0</x:v>
      </x:c>
      <x:c r="F88" t="n">
        <x:f>'Data Sample'!AE88</x:f>
        <x:v>13</x:v>
      </x:c>
      <x:c r="G88" t="n">
        <x:f>'Data Sample'!AF88</x:f>
        <x:v>11</x:v>
      </x:c>
      <x:c r="H88" t="n">
        <x:f>'Data Sample'!N88</x:f>
        <x:v>2</x:v>
      </x:c>
      <x:c r="I88" t="n">
        <x:f>'Data Sample'!C88</x:f>
        <x:v>16</x:v>
      </x:c>
      <x:c r="J88" t="n">
        <x:f>$B$6+$B$7*F88+$B$8*G88+$B$9*H88+$B$10*I88+$B$13*--('Data Sample'!A88="MS")+$B$14*--('Data Sample'!B88="M")+$B$15*--('Data Sample'!D88="U")</x:f>
        <x:v>3.211194102581219</x:v>
      </x:c>
      <x:c r="K88" t="n">
        <x:f>EXP($B$16)</x:f>
        <x:v>1.081251820147789</x:v>
      </x:c>
      <x:c r="L88" t="n">
        <x:f>(LN(D88)-J88)/K88</x:f>
        <x:v>-1.1702028426208453</x:v>
      </x:c>
      <x:c r="M88" t="n">
        <x:f>IF(E88=1, -LN(D88)-LN(K88)-0.5*LN(2*PI())-0.5*L88^2, LN(1-NORM.S.DIST(L88,TRUE)))</x:f>
        <x:v>-0.12892450587797552</x:v>
      </x:c>
      <x:c r="N88" t="n">
        <x:f>-M88</x:f>
        <x:v>0.12892450587797552</x:v>
      </x:c>
    </x:row>
    <x:row r="89">
      <x:c r="D89" t="n">
        <x:f>'Data Sample'!AH89</x:f>
        <x:v>5</x:v>
      </x:c>
      <x:c r="E89" t="n">
        <x:f>'Data Sample'!AI89</x:f>
        <x:v>0</x:v>
      </x:c>
      <x:c r="F89" t="n">
        <x:f>'Data Sample'!AE89</x:f>
        <x:v>15</x:v>
      </x:c>
      <x:c r="G89" t="n">
        <x:f>'Data Sample'!AF89</x:f>
        <x:v>15</x:v>
      </x:c>
      <x:c r="H89" t="n">
        <x:f>'Data Sample'!N89</x:f>
        <x:v>3</x:v>
      </x:c>
      <x:c r="I89" t="n">
        <x:f>'Data Sample'!C89</x:f>
        <x:v>15</x:v>
      </x:c>
      <x:c r="J89" t="n">
        <x:f>$B$6+$B$7*F89+$B$8*G89+$B$9*H89+$B$10*I89+$B$13*--('Data Sample'!A89="MS")+$B$14*--('Data Sample'!B89="M")+$B$15*--('Data Sample'!D89="U")</x:f>
        <x:v>4.355831800086413</x:v>
      </x:c>
      <x:c r="K89" t="n">
        <x:f>EXP($B$16)</x:f>
        <x:v>1.081251820147789</x:v>
      </x:c>
      <x:c r="L89" t="n">
        <x:f>(LN(D89)-J89)/K89</x:f>
        <x:v>-2.5400131925576104</x:v>
      </x:c>
      <x:c r="M89" t="n">
        <x:f>IF(E89=1, -LN(D89)-LN(K89)-0.5*LN(2*PI())-0.5*L89^2, LN(1-NORM.S.DIST(L89,TRUE)))</x:f>
        <x:v>-0.0055578305432897575</x:v>
      </x:c>
      <x:c r="N89" t="n">
        <x:f>-M89</x:f>
        <x:v>0.0055578305432897575</x:v>
      </x:c>
    </x:row>
    <x:row r="90">
      <x:c r="D90" t="n">
        <x:f>'Data Sample'!AH90</x:f>
        <x:v>7</x:v>
      </x:c>
      <x:c r="E90" t="n">
        <x:f>'Data Sample'!AI90</x:f>
        <x:v>0</x:v>
      </x:c>
      <x:c r="F90" t="n">
        <x:f>'Data Sample'!AE90</x:f>
        <x:v>12</x:v>
      </x:c>
      <x:c r="G90" t="n">
        <x:f>'Data Sample'!AF90</x:f>
        <x:v>10</x:v>
      </x:c>
      <x:c r="H90" t="n">
        <x:f>'Data Sample'!N90</x:f>
        <x:v>2</x:v>
      </x:c>
      <x:c r="I90" t="n">
        <x:f>'Data Sample'!C90</x:f>
        <x:v>16</x:v>
      </x:c>
      <x:c r="J90" t="n">
        <x:f>$B$6+$B$7*F90+$B$8*G90+$B$9*H90+$B$10*I90+$B$13*--('Data Sample'!A90="MS")+$B$14*--('Data Sample'!B90="M")+$B$15*--('Data Sample'!D90="U")</x:f>
        <x:v>2.6965512487181735</x:v>
      </x:c>
      <x:c r="K90" t="n">
        <x:f>EXP($B$16)</x:f>
        <x:v>1.081251820147789</x:v>
      </x:c>
      <x:c r="L90" t="n">
        <x:f>(LN(D90)-J90)/K90</x:f>
        <x:v>-0.694233374386607</x:v>
      </x:c>
      <x:c r="M90" t="n">
        <x:f>IF(E90=1, -LN(D90)-LN(K90)-0.5*LN(2*PI())-0.5*L90^2, LN(1-NORM.S.DIST(L90,TRUE)))</x:f>
        <x:v>-0.2794069828799186</x:v>
      </x:c>
      <x:c r="N90" t="n">
        <x:f>-M90</x:f>
        <x:v>0.2794069828799186</x:v>
      </x:c>
    </x:row>
    <x:row r="91">
      <x:c r="D91" t="n">
        <x:f>'Data Sample'!AH91</x:f>
        <x:v>7</x:v>
      </x:c>
      <x:c r="E91" t="n">
        <x:f>'Data Sample'!AI91</x:f>
        <x:v>0</x:v>
      </x:c>
      <x:c r="F91" t="n">
        <x:f>'Data Sample'!AE91</x:f>
        <x:v>9</x:v>
      </x:c>
      <x:c r="G91" t="n">
        <x:f>'Data Sample'!AF91</x:f>
        <x:v>9</x:v>
      </x:c>
      <x:c r="H91" t="n">
        <x:f>'Data Sample'!N91</x:f>
        <x:v>2</x:v>
      </x:c>
      <x:c r="I91" t="n">
        <x:f>'Data Sample'!C91</x:f>
        <x:v>16</x:v>
      </x:c>
      <x:c r="J91" t="n">
        <x:f>$B$6+$B$7*F91+$B$8*G91+$B$9*H91+$B$10*I91+$B$13*--('Data Sample'!A91="MS")+$B$14*--('Data Sample'!B91="M")+$B$15*--('Data Sample'!D91="U")</x:f>
        <x:v>2.097108692244668</x:v>
      </x:c>
      <x:c r="K91" t="n">
        <x:f>EXP($B$16)</x:f>
        <x:v>1.081251820147789</x:v>
      </x:c>
      <x:c r="L91" t="n">
        <x:f>(LN(D91)-J91)/K91</x:f>
        <x:v>-0.13983656755249507</x:v>
      </x:c>
      <x:c r="M91" t="n">
        <x:f>IF(E91=1, -LN(D91)-LN(K91)-0.5*LN(2*PI())-0.5*L91^2, LN(1-NORM.S.DIST(L91,TRUE)))</x:f>
        <x:v>-0.5876968773027587</x:v>
      </x:c>
      <x:c r="N91" t="n">
        <x:f>-M91</x:f>
        <x:v>0.5876968773027587</x:v>
      </x:c>
    </x:row>
    <x:row r="92">
      <x:c r="D92" t="n">
        <x:f>'Data Sample'!AH92</x:f>
        <x:v>3</x:v>
      </x:c>
      <x:c r="E92" t="n">
        <x:f>'Data Sample'!AI92</x:f>
        <x:v>0</x:v>
      </x:c>
      <x:c r="F92" t="n">
        <x:f>'Data Sample'!AE92</x:f>
        <x:v>9</x:v>
      </x:c>
      <x:c r="G92" t="n">
        <x:f>'Data Sample'!AF92</x:f>
        <x:v>11</x:v>
      </x:c>
      <x:c r="H92" t="n">
        <x:f>'Data Sample'!N92</x:f>
        <x:v>3</x:v>
      </x:c>
      <x:c r="I92" t="n">
        <x:f>'Data Sample'!C92</x:f>
        <x:v>16</x:v>
      </x:c>
      <x:c r="J92" t="n">
        <x:f>$B$6+$B$7*F92+$B$8*G92+$B$9*H92+$B$10*I92+$B$13*--('Data Sample'!A92="MS")+$B$14*--('Data Sample'!B92="M")+$B$15*--('Data Sample'!D92="U")</x:f>
        <x:v>2.7143960930351767</x:v>
      </x:c>
      <x:c r="K92" t="n">
        <x:f>EXP($B$16)</x:f>
        <x:v>1.081251820147789</x:v>
      </x:c>
      <x:c r="L92" t="n">
        <x:f>(LN(D92)-J92)/K92</x:f>
        <x:v>-1.4943640086970826</x:v>
      </x:c>
      <x:c r="M92" t="n">
        <x:f>IF(E92=1, -LN(D92)-LN(K92)-0.5*LN(2*PI())-0.5*L92^2, LN(1-NORM.S.DIST(L92,TRUE)))</x:f>
        <x:v>-0.06992929372810265</x:v>
      </x:c>
      <x:c r="N92" t="n">
        <x:f>-M92</x:f>
        <x:v>0.06992929372810265</x:v>
      </x:c>
    </x:row>
    <x:row r="93">
      <x:c r="D93" t="n">
        <x:f>'Data Sample'!AH93</x:f>
        <x:v>7</x:v>
      </x:c>
      <x:c r="E93" t="n">
        <x:f>'Data Sample'!AI93</x:f>
        <x:v>0</x:v>
      </x:c>
      <x:c r="F93" t="n">
        <x:f>'Data Sample'!AE93</x:f>
        <x:v>14</x:v>
      </x:c>
      <x:c r="G93" t="n">
        <x:f>'Data Sample'!AF93</x:f>
        <x:v>13</x:v>
      </x:c>
      <x:c r="H93" t="n">
        <x:f>'Data Sample'!N93</x:f>
        <x:v>1</x:v>
      </x:c>
      <x:c r="I93" t="n">
        <x:f>'Data Sample'!C93</x:f>
        <x:v>15</x:v>
      </x:c>
      <x:c r="J93" t="n">
        <x:f>$B$6+$B$7*F93+$B$8*G93+$B$9*H93+$B$10*I93+$B$13*--('Data Sample'!A93="MS")+$B$14*--('Data Sample'!B93="M")+$B$15*--('Data Sample'!D93="U")</x:f>
        <x:v>3.7447122097466288</x:v>
      </x:c>
      <x:c r="K93" t="n">
        <x:f>EXP($B$16)</x:f>
        <x:v>1.081251820147789</x:v>
      </x:c>
      <x:c r="L93" t="n">
        <x:f>(LN(D93)-J93)/K93</x:f>
        <x:v>-1.6636291631356046</x:v>
      </x:c>
      <x:c r="M93" t="n">
        <x:f>IF(E93=1, -LN(D93)-LN(K93)-0.5*LN(2*PI())-0.5*L93^2, LN(1-NORM.S.DIST(L93,TRUE)))</x:f>
        <x:v>-0.04928823229808913</x:v>
      </x:c>
      <x:c r="N93" t="n">
        <x:f>-M93</x:f>
        <x:v>0.04928823229808913</x:v>
      </x:c>
    </x:row>
    <x:row r="94">
      <x:c r="D94" t="n">
        <x:f>'Data Sample'!AH94</x:f>
        <x:v>1</x:v>
      </x:c>
      <x:c r="E94" t="n">
        <x:f>'Data Sample'!AI94</x:f>
        <x:v>0</x:v>
      </x:c>
      <x:c r="F94" t="n">
        <x:f>'Data Sample'!AE94</x:f>
        <x:v>12</x:v>
      </x:c>
      <x:c r="G94" t="n">
        <x:f>'Data Sample'!AF94</x:f>
        <x:v>13</x:v>
      </x:c>
      <x:c r="H94" t="n">
        <x:f>'Data Sample'!N94</x:f>
        <x:v>2</x:v>
      </x:c>
      <x:c r="I94" t="n">
        <x:f>'Data Sample'!C94</x:f>
        <x:v>16</x:v>
      </x:c>
      <x:c r="J94" t="n">
        <x:f>$B$6+$B$7*F94+$B$8*G94+$B$9*H94+$B$10*I94+$B$13*--('Data Sample'!A94="MS")+$B$14*--('Data Sample'!B94="M")+$B$15*--('Data Sample'!D94="U")</x:f>
        <x:v>3.463141390396898</x:v>
      </x:c>
      <x:c r="K94" t="n">
        <x:f>EXP($B$16)</x:f>
        <x:v>1.081251820147789</x:v>
      </x:c>
      <x:c r="L94" t="n">
        <x:f>(LN(D94)-J94)/K94</x:f>
        <x:v>-3.202899940481529</x:v>
      </x:c>
      <x:c r="M94" t="n">
        <x:f>IF(E94=1, -LN(D94)-LN(K94)-0.5*LN(2*PI())-0.5*L94^2, LN(1-NORM.S.DIST(L94,TRUE)))</x:f>
        <x:v>-0.0006804876928677208</x:v>
      </x:c>
      <x:c r="N94" t="n">
        <x:f>-M94</x:f>
        <x:v>0.0006804876928677208</x:v>
      </x:c>
    </x:row>
    <x:row r="95">
      <x:c r="D95" t="n">
        <x:f>'Data Sample'!AH95</x:f>
        <x:v>3</x:v>
      </x:c>
      <x:c r="E95" t="n">
        <x:f>'Data Sample'!AI95</x:f>
        <x:v>0</x:v>
      </x:c>
      <x:c r="F95" t="n">
        <x:f>'Data Sample'!AE95</x:f>
        <x:v>13</x:v>
      </x:c>
      <x:c r="G95" t="n">
        <x:f>'Data Sample'!AF95</x:f>
        <x:v>14</x:v>
      </x:c>
      <x:c r="H95" t="n">
        <x:f>'Data Sample'!N95</x:f>
        <x:v>2</x:v>
      </x:c>
      <x:c r="I95" t="n">
        <x:f>'Data Sample'!C95</x:f>
        <x:v>16</x:v>
      </x:c>
      <x:c r="J95" t="n">
        <x:f>$B$6+$B$7*F95+$B$8*G95+$B$9*H95+$B$10*I95+$B$13*--('Data Sample'!A95="MS")+$B$14*--('Data Sample'!B95="M")+$B$15*--('Data Sample'!D95="U")</x:f>
        <x:v>3.7920302825471666</x:v>
      </x:c>
      <x:c r="K95" t="n">
        <x:f>EXP($B$16)</x:f>
        <x:v>1.081251820147789</x:v>
      </x:c>
      <x:c r="L95" t="n">
        <x:f>(LN(D95)-J95)/K95</x:f>
        <x:v>-2.4910182287701597</x:v>
      </x:c>
      <x:c r="M95" t="n">
        <x:f>IF(E95=1, -LN(D95)-LN(K95)-0.5*LN(2*PI())-0.5*L95^2, LN(1-NORM.S.DIST(L95,TRUE)))</x:f>
        <x:v>-0.006389247058618812</x:v>
      </x:c>
      <x:c r="N95" t="n">
        <x:f>-M95</x:f>
        <x:v>0.006389247058618812</x:v>
      </x:c>
    </x:row>
    <x:row r="96">
      <x:c r="D96" t="n">
        <x:f>'Data Sample'!AH96</x:f>
        <x:v>3</x:v>
      </x:c>
      <x:c r="E96" t="n">
        <x:f>'Data Sample'!AI96</x:f>
        <x:v>0</x:v>
      </x:c>
      <x:c r="F96" t="n">
        <x:f>'Data Sample'!AE96</x:f>
        <x:v>11</x:v>
      </x:c>
      <x:c r="G96" t="n">
        <x:f>'Data Sample'!AF96</x:f>
        <x:v>12</x:v>
      </x:c>
      <x:c r="H96" t="n">
        <x:f>'Data Sample'!N96</x:f>
        <x:v>4</x:v>
      </x:c>
      <x:c r="I96" t="n">
        <x:f>'Data Sample'!C96</x:f>
        <x:v>15</x:v>
      </x:c>
      <x:c r="J96" t="n">
        <x:f>$B$6+$B$7*F96+$B$8*G96+$B$9*H96+$B$10*I96+$B$13*--('Data Sample'!A96="MS")+$B$14*--('Data Sample'!B96="M")+$B$15*--('Data Sample'!D96="U")</x:f>
        <x:v>3.0924436488616465</x:v>
      </x:c>
      <x:c r="K96" t="n">
        <x:f>EXP($B$16)</x:f>
        <x:v>1.081251820147789</x:v>
      </x:c>
      <x:c r="L96" t="n">
        <x:f>(LN(D96)-J96)/K96</x:f>
        <x:v>-1.8440027781141801</x:v>
      </x:c>
      <x:c r="M96" t="n">
        <x:f>IF(E96=1, -LN(D96)-LN(K96)-0.5*LN(2*PI())-0.5*L96^2, LN(1-NORM.S.DIST(L96,TRUE)))</x:f>
        <x:v>-0.033134295390149913</x:v>
      </x:c>
      <x:c r="N96" t="n">
        <x:f>-M96</x:f>
        <x:v>0.033134295390149913</x:v>
      </x:c>
    </x:row>
    <x:row r="97">
      <x:c r="D97" t="n">
        <x:f>'Data Sample'!AH97</x:f>
        <x:v>5</x:v>
      </x:c>
      <x:c r="E97" t="n">
        <x:f>'Data Sample'!AI97</x:f>
        <x:v>0</x:v>
      </x:c>
      <x:c r="F97" t="n">
        <x:f>'Data Sample'!AE97</x:f>
        <x:v>13</x:v>
      </x:c>
      <x:c r="G97" t="n">
        <x:f>'Data Sample'!AF97</x:f>
        <x:v>13</x:v>
      </x:c>
      <x:c r="H97" t="n">
        <x:f>'Data Sample'!N97</x:f>
        <x:v>4</x:v>
      </x:c>
      <x:c r="I97" t="n">
        <x:f>'Data Sample'!C97</x:f>
        <x:v>15</x:v>
      </x:c>
      <x:c r="J97" t="n">
        <x:f>$B$6+$B$7*F97+$B$8*G97+$B$9*H97+$B$10*I97+$B$13*--('Data Sample'!A97="MS")+$B$14*--('Data Sample'!B97="M")+$B$15*--('Data Sample'!D97="U")</x:f>
        <x:v>3.540717893276055</x:v>
      </x:c>
      <x:c r="K97" t="n">
        <x:f>EXP($B$16)</x:f>
        <x:v>1.081251820147789</x:v>
      </x:c>
      <x:c r="L97" t="n">
        <x:f>(LN(D97)-J97)/K97</x:f>
        <x:v>-1.7861518888153</x:v>
      </x:c>
      <x:c r="M97" t="n">
        <x:f>IF(E97=1, -LN(D97)-LN(K97)-0.5*LN(2*PI())-0.5*L97^2, LN(1-NORM.S.DIST(L97,TRUE)))</x:f>
        <x:v>-0.03774063664352001</x:v>
      </x:c>
      <x:c r="N97" t="n">
        <x:f>-M97</x:f>
        <x:v>0.03774063664352001</x:v>
      </x:c>
    </x:row>
    <x:row r="98">
      <x:c r="D98" t="n">
        <x:f>'Data Sample'!AH98</x:f>
        <x:v>7</x:v>
      </x:c>
      <x:c r="E98" t="n">
        <x:f>'Data Sample'!AI98</x:f>
        <x:v>0</x:v>
      </x:c>
      <x:c r="F98" t="n">
        <x:f>'Data Sample'!AE98</x:f>
        <x:v>9</x:v>
      </x:c>
      <x:c r="G98" t="n">
        <x:f>'Data Sample'!AF98</x:f>
        <x:v>11</x:v>
      </x:c>
      <x:c r="H98" t="n">
        <x:f>'Data Sample'!N98</x:f>
        <x:v>1</x:v>
      </x:c>
      <x:c r="I98" t="n">
        <x:f>'Data Sample'!C98</x:f>
        <x:v>16</x:v>
      </x:c>
      <x:c r="J98" t="n">
        <x:f>$B$6+$B$7*F98+$B$8*G98+$B$9*H98+$B$10*I98+$B$13*--('Data Sample'!A98="MS")+$B$14*--('Data Sample'!B98="M")+$B$15*--('Data Sample'!D98="U")</x:f>
        <x:v>2.238378051511277</x:v>
      </x:c>
      <x:c r="K98" t="n">
        <x:f>EXP($B$16)</x:f>
        <x:v>1.081251820147789</x:v>
      </x:c>
      <x:c r="L98" t="n">
        <x:f>(LN(D98)-J98)/K98</x:f>
        <x:v>-0.27049009028811466</x:v>
      </x:c>
      <x:c r="M98" t="n">
        <x:f>IF(E98=1, -LN(D98)-LN(K98)-0.5*LN(2*PI())-0.5*L98^2, LN(1-NORM.S.DIST(L98,TRUE)))</x:f>
        <x:v>-0.4998718688664579</x:v>
      </x:c>
      <x:c r="N98" t="n">
        <x:f>-M98</x:f>
        <x:v>0.4998718688664579</x:v>
      </x:c>
    </x:row>
    <x:row r="99">
      <x:c r="D99" t="n">
        <x:f>'Data Sample'!AH99</x:f>
        <x:v>1</x:v>
      </x:c>
      <x:c r="E99" t="n">
        <x:f>'Data Sample'!AI99</x:f>
        <x:v>0</x:v>
      </x:c>
      <x:c r="F99" t="n">
        <x:f>'Data Sample'!AE99</x:f>
        <x:v>13</x:v>
      </x:c>
      <x:c r="G99" t="n">
        <x:f>'Data Sample'!AF99</x:f>
        <x:v>12</x:v>
      </x:c>
      <x:c r="H99" t="n">
        <x:f>'Data Sample'!N99</x:f>
        <x:v>2</x:v>
      </x:c>
      <x:c r="I99" t="n">
        <x:f>'Data Sample'!C99</x:f>
        <x:v>16</x:v>
      </x:c>
      <x:c r="J99" t="n">
        <x:f>$B$6+$B$7*F99+$B$8*G99+$B$9*H99+$B$10*I99+$B$13*--('Data Sample'!A99="MS")+$B$14*--('Data Sample'!B99="M")+$B$15*--('Data Sample'!D99="U")</x:f>
        <x:v>3.4048061625698685</x:v>
      </x:c>
      <x:c r="K99" t="n">
        <x:f>EXP($B$16)</x:f>
        <x:v>1.081251820147789</x:v>
      </x:c>
      <x:c r="L99" t="n">
        <x:f>(LN(D99)-J99)/K99</x:f>
        <x:v>-3.1489483755083887</x:v>
      </x:c>
      <x:c r="M99" t="n">
        <x:f>IF(E99=1, -LN(D99)-LN(K99)-0.5*LN(2*PI())-0.5*L99^2, LN(1-NORM.S.DIST(L99,TRUE)))</x:f>
        <x:v>-0.0008196315014766442</x:v>
      </x:c>
      <x:c r="N99" t="n">
        <x:f>-M99</x:f>
        <x:v>0.0008196315014766442</x:v>
      </x:c>
    </x:row>
    <x:row r="100">
      <x:c r="D100" t="n">
        <x:f>'Data Sample'!AH100</x:f>
        <x:v>5</x:v>
      </x:c>
      <x:c r="E100" t="n">
        <x:f>'Data Sample'!AI100</x:f>
        <x:v>0</x:v>
      </x:c>
      <x:c r="F100" t="n">
        <x:f>'Data Sample'!AE100</x:f>
        <x:v>12</x:v>
      </x:c>
      <x:c r="G100" t="n">
        <x:f>'Data Sample'!AF100</x:f>
        <x:v>13</x:v>
      </x:c>
      <x:c r="H100" t="n">
        <x:f>'Data Sample'!N100</x:f>
        <x:v>1</x:v>
      </x:c>
      <x:c r="I100" t="n">
        <x:f>'Data Sample'!C100</x:f>
        <x:v>16</x:v>
      </x:c>
      <x:c r="J100" t="n">
        <x:f>$B$6+$B$7*F100+$B$8*G100+$B$9*H100+$B$10*I100+$B$13*--('Data Sample'!A100="MS")+$B$14*--('Data Sample'!B100="M")+$B$15*--('Data Sample'!D100="U")</x:f>
        <x:v>3.418832071296464</x:v>
      </x:c>
      <x:c r="K100" t="n">
        <x:f>EXP($B$16)</x:f>
        <x:v>1.081251820147789</x:v>
      </x:c>
      <x:c r="L100" t="n">
        <x:f>(LN(D100)-J100)/K100</x:f>
        <x:v>-1.673425306803229</x:v>
      </x:c>
      <x:c r="M100" t="n">
        <x:f>IF(E100=1, -LN(D100)-LN(K100)-0.5*LN(2*PI())-0.5*L100^2, LN(1-NORM.S.DIST(L100,TRUE)))</x:f>
        <x:v>-0.04826819009105669</x:v>
      </x:c>
      <x:c r="N100" t="n">
        <x:f>-M100</x:f>
        <x:v>0.04826819009105669</x:v>
      </x:c>
    </x:row>
    <x:row r="101">
      <x:c r="D101" t="n">
        <x:f>'Data Sample'!AH101</x:f>
        <x:v>3</x:v>
      </x:c>
      <x:c r="E101" t="n">
        <x:f>'Data Sample'!AI101</x:f>
        <x:v>0</x:v>
      </x:c>
      <x:c r="F101" t="n">
        <x:f>'Data Sample'!AE101</x:f>
        <x:v>12</x:v>
      </x:c>
      <x:c r="G101" t="n">
        <x:f>'Data Sample'!AF101</x:f>
        <x:v>13</x:v>
      </x:c>
      <x:c r="H101" t="n">
        <x:f>'Data Sample'!N101</x:f>
        <x:v>3</x:v>
      </x:c>
      <x:c r="I101" t="n">
        <x:f>'Data Sample'!C101</x:f>
        <x:v>16</x:v>
      </x:c>
      <x:c r="J101" t="n">
        <x:f>$B$6+$B$7*F101+$B$8*G101+$B$9*H101+$B$10*I101+$B$13*--('Data Sample'!A101="MS")+$B$14*--('Data Sample'!B101="M")+$B$15*--('Data Sample'!D101="U")</x:f>
        <x:v>3.5074507094973315</x:v>
      </x:c>
      <x:c r="K101" t="n">
        <x:f>EXP($B$16)</x:f>
        <x:v>1.081251820147789</x:v>
      </x:c>
      <x:c r="L101" t="n">
        <x:f>(LN(D101)-J101)/K101</x:f>
        <x:v>-2.227823690969578</x:v>
      </x:c>
      <x:c r="M101" t="n">
        <x:f>IF(E101=1, -LN(D101)-LN(K101)-0.5*LN(2*PI())-0.5*L101^2, LN(1-NORM.S.DIST(L101,TRUE)))</x:f>
        <x:v>-0.013030668790002345</x:v>
      </x:c>
      <x:c r="N101" t="n">
        <x:f>-M101</x:f>
        <x:v>0.013030668790002345</x:v>
      </x:c>
    </x:row>
    <x:row r="102">
      <x:c r="D102" t="n">
        <x:f>'Data Sample'!AH102</x:f>
        <x:v>13</x:v>
      </x:c>
      <x:c r="E102" t="n">
        <x:f>'Data Sample'!AI102</x:f>
        <x:v>1</x:v>
      </x:c>
      <x:c r="F102" t="n">
        <x:f>'Data Sample'!AE102</x:f>
        <x:v>9</x:v>
      </x:c>
      <x:c r="G102" t="n">
        <x:f>'Data Sample'!AF102</x:f>
        <x:v>9</x:v>
      </x:c>
      <x:c r="H102" t="n">
        <x:f>'Data Sample'!N102</x:f>
        <x:v>1</x:v>
      </x:c>
      <x:c r="I102" t="n">
        <x:f>'Data Sample'!C102</x:f>
        <x:v>16</x:v>
      </x:c>
      <x:c r="J102" t="n">
        <x:f>$B$6+$B$7*F102+$B$8*G102+$B$9*H102+$B$10*I102+$B$13*--('Data Sample'!A102="MS")+$B$14*--('Data Sample'!B102="M")+$B$15*--('Data Sample'!D102="U")</x:f>
        <x:v>2.0527993731442344</x:v>
      </x:c>
      <x:c r="K102" t="n">
        <x:f>EXP($B$16)</x:f>
        <x:v>1.081251820147789</x:v>
      </x:c>
      <x:c r="L102" t="n">
        <x:f>(LN(D102)-J102)/K102</x:f>
        <x:v>0.4736639280267755</x:v>
      </x:c>
      <x:c r="M102" t="n">
        <x:f>IF(E102=1, -LN(D102)-LN(K102)-0.5*LN(2*PI())-0.5*L102^2, LN(1-NORM.S.DIST(L102,TRUE)))</x:f>
        <x:v>-3.6741861116592993</x:v>
      </x:c>
      <x:c r="N102" t="n">
        <x:f>-M102</x:f>
        <x:v>3.6741861116592993</x:v>
      </x:c>
    </x:row>
    <x:row r="103">
      <x:c r="D103" t="n">
        <x:f>'Data Sample'!AH103</x:f>
        <x:v>1</x:v>
      </x:c>
      <x:c r="E103" t="n">
        <x:f>'Data Sample'!AI103</x:f>
        <x:v>0</x:v>
      </x:c>
      <x:c r="F103" t="n">
        <x:f>'Data Sample'!AE103</x:f>
        <x:v>16</x:v>
      </x:c>
      <x:c r="G103" t="n">
        <x:f>'Data Sample'!AF103</x:f>
        <x:v>16</x:v>
      </x:c>
      <x:c r="H103" t="n">
        <x:f>'Data Sample'!N103</x:f>
        <x:v>3</x:v>
      </x:c>
      <x:c r="I103" t="n">
        <x:f>'Data Sample'!C103</x:f>
        <x:v>16</x:v>
      </x:c>
      <x:c r="J103" t="n">
        <x:f>$B$6+$B$7*F103+$B$8*G103+$B$9*H103+$B$10*I103+$B$13*--('Data Sample'!A103="MS")+$B$14*--('Data Sample'!B103="M")+$B$15*--('Data Sample'!D103="U")</x:f>
        <x:v>4.443640256396977</x:v>
      </x:c>
      <x:c r="K103" t="n">
        <x:f>EXP($B$16)</x:f>
        <x:v>1.081251820147789</x:v>
      </x:c>
      <x:c r="L103" t="n">
        <x:f>(LN(D103)-J103)/K103</x:f>
        <x:v>-4.109718174430084</x:v>
      </x:c>
      <x:c r="M103" t="n">
        <x:f>IF(E103=1, -LN(D103)-LN(K103)-0.5*LN(2*PI())-0.5*L103^2, LN(1-NORM.S.DIST(L103,TRUE)))</x:f>
        <x:v>-0.000019807310483071272</x:v>
      </x:c>
      <x:c r="N103" t="n">
        <x:f>-M103</x:f>
        <x:v>0.000019807310483071272</x:v>
      </x:c>
    </x:row>
    <x:row r="104">
      <x:c r="D104" t="n">
        <x:f>'Data Sample'!AH104</x:f>
        <x:v>3</x:v>
      </x:c>
      <x:c r="E104" t="n">
        <x:f>'Data Sample'!AI104</x:f>
        <x:v>0</x:v>
      </x:c>
      <x:c r="F104" t="n">
        <x:f>'Data Sample'!AE104</x:f>
        <x:v>12</x:v>
      </x:c>
      <x:c r="G104" t="n">
        <x:f>'Data Sample'!AF104</x:f>
        <x:v>13</x:v>
      </x:c>
      <x:c r="H104" t="n">
        <x:f>'Data Sample'!N104</x:f>
        <x:v>1</x:v>
      </x:c>
      <x:c r="I104" t="n">
        <x:f>'Data Sample'!C104</x:f>
        <x:v>15</x:v>
      </x:c>
      <x:c r="J104" t="n">
        <x:f>$B$6+$B$7*F104+$B$8*G104+$B$9*H104+$B$10*I104+$B$13*--('Data Sample'!A104="MS")+$B$14*--('Data Sample'!B104="M")+$B$15*--('Data Sample'!D104="U")</x:f>
        <x:v>3.288404583710612</x:v>
      </x:c>
      <x:c r="K104" t="n">
        <x:f>EXP($B$16)</x:f>
        <x:v>1.081251820147789</x:v>
      </x:c>
      <x:c r="L104" t="n">
        <x:f>(LN(D104)-J104)/K104</x:f>
        <x:v>-2.0252380197086692</x:v>
      </x:c>
      <x:c r="M104" t="n">
        <x:f>IF(E104=1, -LN(D104)-LN(K104)-0.5*LN(2*PI())-0.5*L104^2, LN(1-NORM.S.DIST(L104,TRUE)))</x:f>
        <x:v>-0.021654234468068388</x:v>
      </x:c>
      <x:c r="N104" t="n">
        <x:f>-M104</x:f>
        <x:v>0.021654234468068388</x:v>
      </x:c>
    </x:row>
    <x:row r="105">
      <x:c r="D105" t="n">
        <x:f>'Data Sample'!AH105</x:f>
        <x:v>17</x:v>
      </x:c>
      <x:c r="E105" t="n">
        <x:f>'Data Sample'!AI105</x:f>
        <x:v>0</x:v>
      </x:c>
      <x:c r="F105" t="n">
        <x:f>'Data Sample'!AE105</x:f>
        <x:v>11</x:v>
      </x:c>
      <x:c r="G105" t="n">
        <x:f>'Data Sample'!AF105</x:f>
        <x:v>10</x:v>
      </x:c>
      <x:c r="H105" t="n">
        <x:f>'Data Sample'!N105</x:f>
        <x:v>2</x:v>
      </x:c>
      <x:c r="I105" t="n">
        <x:f>'Data Sample'!C105</x:f>
        <x:v>15</x:v>
      </x:c>
      <x:c r="J105" t="n">
        <x:f>$B$6+$B$7*F105+$B$8*G105+$B$9*H105+$B$10*I105+$B$13*--('Data Sample'!A105="MS")+$B$14*--('Data Sample'!B105="M")+$B$15*--('Data Sample'!D105="U")</x:f>
        <x:v>2.8023548523962587</x:v>
      </x:c>
      <x:c r="K105" t="n">
        <x:f>EXP($B$16)</x:f>
        <x:v>1.081251820147789</x:v>
      </x:c>
      <x:c r="L105" t="n">
        <x:f>(LN(D105)-J105)/K105</x:f>
        <x:v>0.028539597423049543</x:v>
      </x:c>
      <x:c r="M105" t="n">
        <x:f>IF(E105=1, -LN(D105)-LN(K105)-0.5*LN(2*PI())-0.5*L105^2, LN(1-NORM.S.DIST(L105,TRUE)))</x:f>
        <x:v>-0.7161785923368995</x:v>
      </x:c>
      <x:c r="N105" t="n">
        <x:f>-M105</x:f>
        <x:v>0.7161785923368995</x:v>
      </x:c>
    </x:row>
    <x:row r="106">
      <x:c r="D106" t="n">
        <x:f>'Data Sample'!AH106</x:f>
        <x:v>1</x:v>
      </x:c>
      <x:c r="E106" t="n">
        <x:f>'Data Sample'!AI106</x:f>
        <x:v>0</x:v>
      </x:c>
      <x:c r="F106" t="n">
        <x:f>'Data Sample'!AE106</x:f>
        <x:v>16</x:v>
      </x:c>
      <x:c r="G106" t="n">
        <x:f>'Data Sample'!AF106</x:f>
        <x:v>16</x:v>
      </x:c>
      <x:c r="H106" t="n">
        <x:f>'Data Sample'!N106</x:f>
        <x:v>2</x:v>
      </x:c>
      <x:c r="I106" t="n">
        <x:f>'Data Sample'!C106</x:f>
        <x:v>15</x:v>
      </x:c>
      <x:c r="J106" t="n">
        <x:f>$B$6+$B$7*F106+$B$8*G106+$B$9*H106+$B$10*I106+$B$13*--('Data Sample'!A106="MS")+$B$14*--('Data Sample'!B106="M")+$B$15*--('Data Sample'!D106="U")</x:f>
        <x:v>4.45465741142347</x:v>
      </x:c>
      <x:c r="K106" t="n">
        <x:f>EXP($B$16)</x:f>
        <x:v>1.081251820147789</x:v>
      </x:c>
      <x:c r="L106" t="n">
        <x:f>(LN(D106)-J106)/K106</x:f>
        <x:v>-4.119907433602833</x:v>
      </x:c>
      <x:c r="M106" t="n">
        <x:f>IF(E106=1, -LN(D106)-LN(K106)-0.5*LN(2*PI())-0.5*L106^2, LN(1-NORM.S.DIST(L106,TRUE)))</x:f>
        <x:v>-0.00001895141158587852</x:v>
      </x:c>
      <x:c r="N106" t="n">
        <x:f>-M106</x:f>
        <x:v>0.00001895141158587852</x:v>
      </x:c>
    </x:row>
    <x:row r="107">
      <x:c r="D107" t="n">
        <x:f>'Data Sample'!AH107</x:f>
        <x:v>11</x:v>
      </x:c>
      <x:c r="E107" t="n">
        <x:f>'Data Sample'!AI107</x:f>
        <x:v>0</x:v>
      </x:c>
      <x:c r="F107" t="n">
        <x:f>'Data Sample'!AE107</x:f>
        <x:v>10</x:v>
      </x:c>
      <x:c r="G107" t="n">
        <x:f>'Data Sample'!AF107</x:f>
        <x:v>10</x:v>
      </x:c>
      <x:c r="H107" t="n">
        <x:f>'Data Sample'!N107</x:f>
        <x:v>4</x:v>
      </x:c>
      <x:c r="I107" t="n">
        <x:f>'Data Sample'!C107</x:f>
        <x:v>15</x:v>
      </x:c>
      <x:c r="J107" t="n">
        <x:f>$B$6+$B$7*F107+$B$8*G107+$B$9*H107+$B$10*I107+$B$13*--('Data Sample'!A107="MS")+$B$14*--('Data Sample'!B107="M")+$B$15*--('Data Sample'!D107="U")</x:f>
        <x:v>2.7556966584355065</x:v>
      </x:c>
      <x:c r="K107" t="n">
        <x:f>EXP($B$16)</x:f>
        <x:v>1.081251820147789</x:v>
      </x:c>
      <x:c r="L107" t="n">
        <x:f>(LN(D107)-J107)/K107</x:f>
        <x:v>-0.3309140192598523</x:v>
      </x:c>
      <x:c r="M107" t="n">
        <x:f>IF(E107=1, -LN(D107)-LN(K107)-0.5*LN(2*PI())-0.5*L107^2, LN(1-NORM.S.DIST(L107,TRUE)))</x:f>
        <x:v>-0.4625986595699501</x:v>
      </x:c>
      <x:c r="N107" t="n">
        <x:f>-M107</x:f>
        <x:v>0.4625986595699501</x:v>
      </x:c>
    </x:row>
    <x:row r="108">
      <x:c r="D108" t="n">
        <x:f>'Data Sample'!AH108</x:f>
        <x:v>5</x:v>
      </x:c>
      <x:c r="E108" t="n">
        <x:f>'Data Sample'!AI108</x:f>
        <x:v>0</x:v>
      </x:c>
      <x:c r="F108" t="n">
        <x:f>'Data Sample'!AE108</x:f>
        <x:v>10</x:v>
      </x:c>
      <x:c r="G108" t="n">
        <x:f>'Data Sample'!AF108</x:f>
        <x:v>10</x:v>
      </x:c>
      <x:c r="H108" t="n">
        <x:f>'Data Sample'!N108</x:f>
        <x:v>4</x:v>
      </x:c>
      <x:c r="I108" t="n">
        <x:f>'Data Sample'!C108</x:f>
        <x:v>15</x:v>
      </x:c>
      <x:c r="J108" t="n">
        <x:f>$B$6+$B$7*F108+$B$8*G108+$B$9*H108+$B$10*I108+$B$13*--('Data Sample'!A108="MS")+$B$14*--('Data Sample'!B108="M")+$B$15*--('Data Sample'!D108="U")</x:f>
        <x:v>2.7556966584355065</x:v>
      </x:c>
      <x:c r="K108" t="n">
        <x:f>EXP($B$16)</x:f>
        <x:v>1.081251820147789</x:v>
      </x:c>
      <x:c r="L108" t="n">
        <x:f>(LN(D108)-J108)/K108</x:f>
        <x:v>-1.0601219111425235</x:v>
      </x:c>
      <x:c r="M108" t="n">
        <x:f>IF(E108=1, -LN(D108)-LN(K108)-0.5*LN(2*PI())-0.5*L108^2, LN(1-NORM.S.DIST(L108,TRUE)))</x:f>
        <x:v>-0.1561212856311543</x:v>
      </x:c>
      <x:c r="N108" t="n">
        <x:f>-M108</x:f>
        <x:v>0.1561212856311543</x:v>
      </x:c>
    </x:row>
    <x:row r="109">
      <x:c r="D109" t="n">
        <x:f>'Data Sample'!AH109</x:f>
        <x:v>5</x:v>
      </x:c>
      <x:c r="E109" t="n">
        <x:f>'Data Sample'!AI109</x:f>
        <x:v>0</x:v>
      </x:c>
      <x:c r="F109" t="n">
        <x:f>'Data Sample'!AE109</x:f>
        <x:v>13</x:v>
      </x:c>
      <x:c r="G109" t="n">
        <x:f>'Data Sample'!AF109</x:f>
        <x:v>14</x:v>
      </x:c>
      <x:c r="H109" t="n">
        <x:f>'Data Sample'!N109</x:f>
        <x:v>3</x:v>
      </x:c>
      <x:c r="I109" t="n">
        <x:f>'Data Sample'!C109</x:f>
        <x:v>16</x:v>
      </x:c>
      <x:c r="J109" t="n">
        <x:f>$B$6+$B$7*F109+$B$8*G109+$B$9*H109+$B$10*I109+$B$13*--('Data Sample'!A109="MS")+$B$14*--('Data Sample'!B109="M")+$B$15*--('Data Sample'!D109="U")</x:f>
        <x:v>3.650585639934822</x:v>
      </x:c>
      <x:c r="K109" t="n">
        <x:f>EXP($B$16)</x:f>
        <x:v>1.081251820147789</x:v>
      </x:c>
      <x:c r="L109" t="n">
        <x:f>(LN(D109)-J109)/K109</x:f>
        <x:v>-1.8877635065823342</x:v>
      </x:c>
      <x:c r="M109" t="n">
        <x:f>IF(E109=1, -LN(D109)-LN(K109)-0.5*LN(2*PI())-0.5*L109^2, LN(1-NORM.S.DIST(L109,TRUE)))</x:f>
        <x:v>-0.029973607058573017</x:v>
      </x:c>
      <x:c r="N109" t="n">
        <x:f>-M109</x:f>
        <x:v>0.029973607058573017</x:v>
      </x:c>
    </x:row>
    <x:row r="110">
      <x:c r="D110" t="n">
        <x:f>'Data Sample'!AH110</x:f>
        <x:v>9</x:v>
      </x:c>
      <x:c r="E110" t="n">
        <x:f>'Data Sample'!AI110</x:f>
        <x:v>0</x:v>
      </x:c>
      <x:c r="F110" t="n">
        <x:f>'Data Sample'!AE110</x:f>
        <x:v>12</x:v>
      </x:c>
      <x:c r="G110" t="n">
        <x:f>'Data Sample'!AF110</x:f>
        <x:v>10</x:v>
      </x:c>
      <x:c r="H110" t="n">
        <x:f>'Data Sample'!N110</x:f>
        <x:v>4</x:v>
      </x:c>
      <x:c r="I110" t="n">
        <x:f>'Data Sample'!C110</x:f>
        <x:v>15</x:v>
      </x:c>
      <x:c r="J110" t="n">
        <x:f>$B$6+$B$7*F110+$B$8*G110+$B$9*H110+$B$10*I110+$B$13*--('Data Sample'!A110="MS")+$B$14*--('Data Sample'!B110="M")+$B$15*--('Data Sample'!D110="U")</x:f>
        <x:v>2.638850919435712</x:v>
      </x:c>
      <x:c r="K110" t="n">
        <x:f>EXP($B$16)</x:f>
        <x:v>1.081251820147789</x:v>
      </x:c>
      <x:c r="L110" t="n">
        <x:f>(LN(D110)-J110)/K110</x:f>
        <x:v>-0.4084398600495578</x:v>
      </x:c>
      <x:c r="M110" t="n">
        <x:f>IF(E110=1, -LN(D110)-LN(K110)-0.5*LN(2*PI())-0.5*L110^2, LN(1-NORM.S.DIST(L110,TRUE)))</x:f>
        <x:v>-0.4177533816097715</x:v>
      </x:c>
      <x:c r="N110" t="n">
        <x:f>-M110</x:f>
        <x:v>0.4177533816097715</x:v>
      </x:c>
    </x:row>
    <x:row r="111">
      <x:c r="D111" t="n">
        <x:f>'Data Sample'!AH111</x:f>
        <x:v>3</x:v>
      </x:c>
      <x:c r="E111" t="n">
        <x:f>'Data Sample'!AI111</x:f>
        <x:v>0</x:v>
      </x:c>
      <x:c r="F111" t="n">
        <x:f>'Data Sample'!AE111</x:f>
        <x:v>15</x:v>
      </x:c>
      <x:c r="G111" t="n">
        <x:f>'Data Sample'!AF111</x:f>
        <x:v>15</x:v>
      </x:c>
      <x:c r="H111" t="n">
        <x:f>'Data Sample'!N111</x:f>
        <x:v>3</x:v>
      </x:c>
      <x:c r="I111" t="n">
        <x:f>'Data Sample'!C111</x:f>
        <x:v>16</x:v>
      </x:c>
      <x:c r="J111" t="n">
        <x:f>$B$6+$B$7*F111+$B$8*G111+$B$9*H111+$B$10*I111+$B$13*--('Data Sample'!A111="MS")+$B$14*--('Data Sample'!B111="M")+$B$15*--('Data Sample'!D111="U")</x:f>
        <x:v>4.300505325959487</x:v>
      </x:c>
      <x:c r="K111" t="n">
        <x:f>EXP($B$16)</x:f>
        <x:v>1.081251820147789</x:v>
      </x:c>
      <x:c r="L111" t="n">
        <x:f>(LN(D111)-J111)/K111</x:f>
        <x:v>-2.9612833732420745</x:v>
      </x:c>
      <x:c r="M111" t="n">
        <x:f>IF(E111=1, -LN(D111)-LN(K111)-0.5*LN(2*PI())-0.5*L111^2, LN(1-NORM.S.DIST(L111,TRUE)))</x:f>
        <x:v>-0.001532974020167917</x:v>
      </x:c>
      <x:c r="N111" t="n">
        <x:f>-M111</x:f>
        <x:v>0.001532974020167917</x:v>
      </x:c>
    </x:row>
    <x:row r="112">
      <x:c r="D112" t="n">
        <x:f>'Data Sample'!AH112</x:f>
        <x:v>5</x:v>
      </x:c>
      <x:c r="E112" t="n">
        <x:f>'Data Sample'!AI112</x:f>
        <x:v>0</x:v>
      </x:c>
      <x:c r="F112" t="n">
        <x:f>'Data Sample'!AE112</x:f>
        <x:v>13</x:v>
      </x:c>
      <x:c r="G112" t="n">
        <x:f>'Data Sample'!AF112</x:f>
        <x:v>14</x:v>
      </x:c>
      <x:c r="H112" t="n">
        <x:f>'Data Sample'!N112</x:f>
        <x:v>1</x:v>
      </x:c>
      <x:c r="I112" t="n">
        <x:f>'Data Sample'!C112</x:f>
        <x:v>15</x:v>
      </x:c>
      <x:c r="J112" t="n">
        <x:f>$B$6+$B$7*F112+$B$8*G112+$B$9*H112+$B$10*I112+$B$13*--('Data Sample'!A112="MS")+$B$14*--('Data Sample'!B112="M")+$B$15*--('Data Sample'!D112="U")</x:f>
        <x:v>3.6172934758608806</x:v>
      </x:c>
      <x:c r="K112" t="n">
        <x:f>EXP($B$16)</x:f>
        <x:v>1.081251820147789</x:v>
      </x:c>
      <x:c r="L112" t="n">
        <x:f>(LN(D112)-J112)/K112</x:f>
        <x:v>-1.8569731176520377</x:v>
      </x:c>
      <x:c r="M112" t="n">
        <x:f>IF(E112=1, -LN(D112)-LN(K112)-0.5*LN(2*PI())-0.5*L112^2, LN(1-NORM.S.DIST(L112,TRUE)))</x:f>
        <x:v>-0.03216942101433134</x:v>
      </x:c>
      <x:c r="N112" t="n">
        <x:f>-M112</x:f>
        <x:v>0.03216942101433134</x:v>
      </x:c>
    </x:row>
    <x:row r="113">
      <x:c r="D113" t="n">
        <x:f>'Data Sample'!AH113</x:f>
        <x:v>5</x:v>
      </x:c>
      <x:c r="E113" t="n">
        <x:f>'Data Sample'!AI113</x:f>
        <x:v>0</x:v>
      </x:c>
      <x:c r="F113" t="n">
        <x:f>'Data Sample'!AE113</x:f>
        <x:v>11</x:v>
      </x:c>
      <x:c r="G113" t="n">
        <x:f>'Data Sample'!AF113</x:f>
        <x:v>11</x:v>
      </x:c>
      <x:c r="H113" t="n">
        <x:f>'Data Sample'!N113</x:f>
        <x:v>3</x:v>
      </x:c>
      <x:c r="I113" t="n">
        <x:f>'Data Sample'!C113</x:f>
        <x:v>16</x:v>
      </x:c>
      <x:c r="J113" t="n">
        <x:f>$B$6+$B$7*F113+$B$8*G113+$B$9*H113+$B$10*I113+$B$13*--('Data Sample'!A113="MS")+$B$14*--('Data Sample'!B113="M")+$B$15*--('Data Sample'!D113="U")</x:f>
        <x:v>2.7833043157481603</x:v>
      </x:c>
      <x:c r="K113" t="n">
        <x:f>EXP($B$16)</x:f>
        <x:v>1.081251820147789</x:v>
      </x:c>
      <x:c r="L113" t="n">
        <x:f>(LN(D113)-J113)/K113</x:f>
        <x:v>-1.0856549616292088</x:v>
      </x:c>
      <x:c r="M113" t="n">
        <x:f>IF(E113=1, -LN(D113)-LN(K113)-0.5*LN(2*PI())-0.5*L113^2, LN(1-NORM.S.DIST(L113,TRUE)))</x:f>
        <x:v>-0.1494469029314464</x:v>
      </x:c>
      <x:c r="N113" t="n">
        <x:f>-M113</x:f>
        <x:v>0.1494469029314464</x:v>
      </x:c>
    </x:row>
    <x:row r="114">
      <x:c r="D114" t="n">
        <x:f>'Data Sample'!AH114</x:f>
        <x:v>13</x:v>
      </x:c>
      <x:c r="E114" t="n">
        <x:f>'Data Sample'!AI114</x:f>
        <x:v>1</x:v>
      </x:c>
      <x:c r="F114" t="n">
        <x:f>'Data Sample'!AE114</x:f>
        <x:v>8</x:v>
      </x:c>
      <x:c r="G114" t="n">
        <x:f>'Data Sample'!AF114</x:f>
        <x:v>10</x:v>
      </x:c>
      <x:c r="H114" t="n">
        <x:f>'Data Sample'!N114</x:f>
        <x:v>2</x:v>
      </x:c>
      <x:c r="I114" t="n">
        <x:f>'Data Sample'!C114</x:f>
        <x:v>16</x:v>
      </x:c>
      <x:c r="J114" t="n">
        <x:f>$B$6+$B$7*F114+$B$8*G114+$B$9*H114+$B$10*I114+$B$13*--('Data Sample'!A114="MS")+$B$14*--('Data Sample'!B114="M")+$B$15*--('Data Sample'!D114="U")</x:f>
        <x:v>2.341197881784475</x:v>
      </x:c>
      <x:c r="K114" t="n">
        <x:f>EXP($B$16)</x:f>
        <x:v>1.081251820147789</x:v>
      </x:c>
      <x:c r="L114" t="n">
        <x:f>(LN(D114)-J114)/K114</x:f>
        <x:v>0.2069374326199781</x:v>
      </x:c>
      <x:c r="M114" t="n">
        <x:f>IF(E114=1, -LN(D114)-LN(K114)-0.5*LN(2*PI())-0.5*L114^2, LN(1-NORM.S.DIST(L114,TRUE)))</x:f>
        <x:v>-3.5834189038120963</x:v>
      </x:c>
      <x:c r="N114" t="n">
        <x:f>-M114</x:f>
        <x:v>3.5834189038120963</x:v>
      </x:c>
    </x:row>
    <x:row r="115">
      <x:c r="D115" t="n">
        <x:f>'Data Sample'!AH115</x:f>
        <x:v>11</x:v>
      </x:c>
      <x:c r="E115" t="n">
        <x:f>'Data Sample'!AI115</x:f>
        <x:v>0</x:v>
      </x:c>
      <x:c r="F115" t="n">
        <x:f>'Data Sample'!AE115</x:f>
        <x:v>18</x:v>
      </x:c>
      <x:c r="G115" t="n">
        <x:f>'Data Sample'!AF115</x:f>
        <x:v>17</x:v>
      </x:c>
      <x:c r="H115" t="n">
        <x:f>'Data Sample'!N115</x:f>
        <x:v>1</x:v>
      </x:c>
      <x:c r="I115" t="n">
        <x:f>'Data Sample'!C115</x:f>
        <x:v>15</x:v>
      </x:c>
      <x:c r="J115" t="n">
        <x:f>$B$6+$B$7*F115+$B$8*G115+$B$9*H115+$B$10*I115+$B$13*--('Data Sample'!A115="MS")+$B$14*--('Data Sample'!B115="M")+$B$15*--('Data Sample'!D115="U")</x:f>
        <x:v>4.874513816634922</x:v>
      </x:c>
      <x:c r="K115" t="n">
        <x:f>EXP($B$16)</x:f>
        <x:v>1.081251820147789</x:v>
      </x:c>
      <x:c r="L115" t="n">
        <x:f>(LN(D115)-J115)/K115</x:f>
        <x:v>-2.290510404410731</x:v>
      </x:c>
      <x:c r="M115" t="n">
        <x:f>IF(E115=1, -LN(D115)-LN(K115)-0.5*LN(2*PI())-0.5*L115^2, LN(1-NORM.S.DIST(L115,TRUE)))</x:f>
        <x:v>-0.0110567745357865</x:v>
      </x:c>
      <x:c r="N115" t="n">
        <x:f>-M115</x:f>
        <x:v>0.0110567745357865</x:v>
      </x:c>
    </x:row>
    <x:row r="116">
      <x:c r="D116" t="n">
        <x:f>'Data Sample'!AH116</x:f>
        <x:v>5</x:v>
      </x:c>
      <x:c r="E116" t="n">
        <x:f>'Data Sample'!AI116</x:f>
        <x:v>0</x:v>
      </x:c>
      <x:c r="F116" t="n">
        <x:f>'Data Sample'!AE116</x:f>
        <x:v>10</x:v>
      </x:c>
      <x:c r="G116" t="n">
        <x:f>'Data Sample'!AF116</x:f>
        <x:v>9</x:v>
      </x:c>
      <x:c r="H116" t="n">
        <x:f>'Data Sample'!N116</x:f>
        <x:v>2</x:v>
      </x:c>
      <x:c r="I116" t="n">
        <x:f>'Data Sample'!C116</x:f>
        <x:v>15</x:v>
      </x:c>
      <x:c r="J116" t="n">
        <x:f>$B$6+$B$7*F116+$B$8*G116+$B$9*H116+$B$10*I116+$B$13*--('Data Sample'!A116="MS")+$B$14*--('Data Sample'!B116="M")+$B$15*--('Data Sample'!D116="U")</x:f>
        <x:v>2.086066556922958</x:v>
      </x:c>
      <x:c r="K116" t="n">
        <x:f>EXP($B$16)</x:f>
        <x:v>1.081251820147789</x:v>
      </x:c>
      <x:c r="L116" t="n">
        <x:f>(LN(D116)-J116)/K116</x:f>
        <x:v>-0.44081187712933584</x:v>
      </x:c>
      <x:c r="M116" t="n">
        <x:f>IF(E116=1, -LN(D116)-LN(K116)-0.5*LN(2*PI())-0.5*L116^2, LN(1-NORM.S.DIST(L116,TRUE)))</x:f>
        <x:v>-0.3999920086363262</x:v>
      </x:c>
      <x:c r="N116" t="n">
        <x:f>-M116</x:f>
        <x:v>0.3999920086363262</x:v>
      </x:c>
    </x:row>
    <x:row r="117">
      <x:c r="D117" t="n">
        <x:f>'Data Sample'!AH117</x:f>
        <x:v>7</x:v>
      </x:c>
      <x:c r="E117" t="n">
        <x:f>'Data Sample'!AI117</x:f>
        <x:v>0</x:v>
      </x:c>
      <x:c r="F117" t="n">
        <x:f>'Data Sample'!AE117</x:f>
        <x:v>16</x:v>
      </x:c>
      <x:c r="G117" t="n">
        <x:f>'Data Sample'!AF117</x:f>
        <x:v>14</x:v>
      </x:c>
      <x:c r="H117" t="n">
        <x:f>'Data Sample'!N117</x:f>
        <x:v>2</x:v>
      </x:c>
      <x:c r="I117" t="n">
        <x:f>'Data Sample'!C117</x:f>
        <x:v>16</x:v>
      </x:c>
      <x:c r="J117" t="n">
        <x:f>$B$6+$B$7*F117+$B$8*G117+$B$9*H117+$B$10*I117+$B$13*--('Data Sample'!A117="MS")+$B$14*--('Data Sample'!B117="M")+$B$15*--('Data Sample'!D117="U")</x:f>
        <x:v>4.012106817319246</x:v>
      </x:c>
      <x:c r="K117" t="n">
        <x:f>EXP($B$16)</x:f>
        <x:v>1.081251820147789</x:v>
      </x:c>
      <x:c r="L117" t="n">
        <x:f>(LN(D117)-J117)/K117</x:f>
        <x:v>-1.9109301180011131</x:v>
      </x:c>
      <x:c r="M117" t="n">
        <x:f>IF(E117=1, -LN(D117)-LN(K117)-0.5*LN(2*PI())-0.5*L117^2, LN(1-NORM.S.DIST(L117,TRUE)))</x:f>
        <x:v>-0.02840645088407271</x:v>
      </x:c>
      <x:c r="N117" t="n">
        <x:f>-M117</x:f>
        <x:v>0.02840645088407271</x:v>
      </x:c>
    </x:row>
    <x:row r="118">
      <x:c r="D118" t="n">
        <x:f>'Data Sample'!AH118</x:f>
        <x:v>5</x:v>
      </x:c>
      <x:c r="E118" t="n">
        <x:f>'Data Sample'!AI118</x:f>
        <x:v>0</x:v>
      </x:c>
      <x:c r="F118" t="n">
        <x:f>'Data Sample'!AE118</x:f>
        <x:v>16</x:v>
      </x:c>
      <x:c r="G118" t="n">
        <x:f>'Data Sample'!AF118</x:f>
        <x:v>15</x:v>
      </x:c>
      <x:c r="H118" t="n">
        <x:f>'Data Sample'!N118</x:f>
        <x:v>2</x:v>
      </x:c>
      <x:c r="I118" t="n">
        <x:f>'Data Sample'!C118</x:f>
        <x:v>15</x:v>
      </x:c>
      <x:c r="J118" t="n">
        <x:f>$B$6+$B$7*F118+$B$8*G118+$B$9*H118+$B$10*I118+$B$13*--('Data Sample'!A118="MS")+$B$14*--('Data Sample'!B118="M")+$B$15*--('Data Sample'!D118="U")</x:f>
        <x:v>4.261045351434821</x:v>
      </x:c>
      <x:c r="K118" t="n">
        <x:f>EXP($B$16)</x:f>
        <x:v>1.081251820147789</x:v>
      </x:c>
      <x:c r="L118" t="n">
        <x:f>(LN(D118)-J118)/K118</x:f>
        <x:v>-2.452349572589196</x:v>
      </x:c>
      <x:c r="M118" t="n">
        <x:f>IF(E118=1, -LN(D118)-LN(K118)-0.5*LN(2*PI())-0.5*L118^2, LN(1-NORM.S.DIST(L118,TRUE)))</x:f>
        <x:v>-0.007121634113401216</x:v>
      </x:c>
      <x:c r="N118" t="n">
        <x:f>-M118</x:f>
        <x:v>0.007121634113401216</x:v>
      </x:c>
    </x:row>
    <x:row r="119">
      <x:c r="D119" t="n">
        <x:f>'Data Sample'!AH119</x:f>
        <x:v>7</x:v>
      </x:c>
      <x:c r="E119" t="n">
        <x:f>'Data Sample'!AI119</x:f>
        <x:v>0</x:v>
      </x:c>
      <x:c r="F119" t="n">
        <x:f>'Data Sample'!AE119</x:f>
        <x:v>14</x:v>
      </x:c>
      <x:c r="G119" t="n">
        <x:f>'Data Sample'!AF119</x:f>
        <x:v>14</x:v>
      </x:c>
      <x:c r="H119" t="n">
        <x:f>'Data Sample'!N119</x:f>
        <x:v>1</x:v>
      </x:c>
      <x:c r="I119" t="n">
        <x:f>'Data Sample'!C119</x:f>
        <x:v>16</x:v>
      </x:c>
      <x:c r="J119" t="n">
        <x:f>$B$6+$B$7*F119+$B$8*G119+$B$9*H119+$B$10*I119+$B$13*--('Data Sample'!A119="MS")+$B$14*--('Data Sample'!B119="M")+$B$15*--('Data Sample'!D119="U")</x:f>
        <x:v>3.6972438338955733</x:v>
      </x:c>
      <x:c r="K119" t="n">
        <x:f>EXP($B$16)</x:f>
        <x:v>1.081251820147789</x:v>
      </x:c>
      <x:c r="L119" t="n">
        <x:f>(LN(D119)-J119)/K119</x:f>
        <x:v>-1.619727848967581</x:v>
      </x:c>
      <x:c r="M119" t="n">
        <x:f>IF(E119=1, -LN(D119)-LN(K119)-0.5*LN(2*PI())-0.5*L119^2, LN(1-NORM.S.DIST(L119,TRUE)))</x:f>
        <x:v>-0.05408178448088457</x:v>
      </x:c>
      <x:c r="N119" t="n">
        <x:f>-M119</x:f>
        <x:v>0.05408178448088457</x:v>
      </x:c>
    </x:row>
    <x:row r="120">
      <x:c r="D120" t="n">
        <x:f>'Data Sample'!AH120</x:f>
        <x:v>15</x:v>
      </x:c>
      <x:c r="E120" t="n">
        <x:f>'Data Sample'!AI120</x:f>
        <x:v>1</x:v>
      </x:c>
      <x:c r="F120" t="n">
        <x:f>'Data Sample'!AE120</x:f>
        <x:v>12</x:v>
      </x:c>
      <x:c r="G120" t="n">
        <x:f>'Data Sample'!AF120</x:f>
        <x:v>11</x:v>
      </x:c>
      <x:c r="H120" t="n">
        <x:f>'Data Sample'!N120</x:f>
        <x:v>2</x:v>
      </x:c>
      <x:c r="I120" t="n">
        <x:f>'Data Sample'!C120</x:f>
        <x:v>17</x:v>
      </x:c>
      <x:c r="J120" t="n">
        <x:f>$B$6+$B$7*F120+$B$8*G120+$B$9*H120+$B$10*I120+$B$13*--('Data Sample'!A120="MS")+$B$14*--('Data Sample'!B120="M")+$B$15*--('Data Sample'!D120="U")</x:f>
        <x:v>2.633191392969641</x:v>
      </x:c>
      <x:c r="K120" t="n">
        <x:f>EXP($B$16)</x:f>
        <x:v>1.081251820147789</x:v>
      </x:c>
      <x:c r="L120" t="n">
        <x:f>(LN(D120)-J120)/K120</x:f>
        <x:v>0.0692334632299969</x:v>
      </x:c>
      <x:c r="M120" t="n">
        <x:f>IF(E120=1, -LN(D120)-LN(K120)-0.5*LN(2*PI())-0.5*L120^2, LN(1-NORM.S.DIST(L120,TRUE)))</x:f>
        <x:v>-3.7075048331585054</x:v>
      </x:c>
      <x:c r="N120" t="n">
        <x:f>-M120</x:f>
        <x:v>3.7075048331585054</x:v>
      </x:c>
    </x:row>
    <x:row r="121">
      <x:c r="D121" t="n">
        <x:f>'Data Sample'!AH121</x:f>
        <x:v>3</x:v>
      </x:c>
      <x:c r="E121" t="n">
        <x:f>'Data Sample'!AI121</x:f>
        <x:v>0</x:v>
      </x:c>
      <x:c r="F121" t="n">
        <x:f>'Data Sample'!AE121</x:f>
        <x:v>14</x:v>
      </x:c>
      <x:c r="G121" t="n">
        <x:f>'Data Sample'!AF121</x:f>
        <x:v>13</x:v>
      </x:c>
      <x:c r="H121" t="n">
        <x:f>'Data Sample'!N121</x:f>
        <x:v>1</x:v>
      </x:c>
      <x:c r="I121" t="n">
        <x:f>'Data Sample'!C121</x:f>
        <x:v>15</x:v>
      </x:c>
      <x:c r="J121" t="n">
        <x:f>$B$6+$B$7*F121+$B$8*G121+$B$9*H121+$B$10*I121+$B$13*--('Data Sample'!A121="MS")+$B$14*--('Data Sample'!B121="M")+$B$15*--('Data Sample'!D121="U")</x:f>
        <x:v>3.558958248033851</x:v>
      </x:c>
      <x:c r="K121" t="n">
        <x:f>EXP($B$16)</x:f>
        <x:v>1.081251820147789</x:v>
      </x:c>
      <x:c r="L121" t="n">
        <x:f>(LN(D121)-J121)/K121</x:f>
        <x:v>-2.2754606406391553</x:v>
      </x:c>
      <x:c r="M121" t="n">
        <x:f>IF(E121=1, -LN(D121)-LN(K121)-0.5*LN(2*PI())-0.5*L121^2, LN(1-NORM.S.DIST(L121,TRUE)))</x:f>
        <x:v>-0.01150508601808798</x:v>
      </x:c>
      <x:c r="N121" t="n">
        <x:f>-M121</x:f>
        <x:v>0.01150508601808798</x:v>
      </x:c>
    </x:row>
    <x:row r="122">
      <x:c r="D122" t="n">
        <x:f>'Data Sample'!AH122</x:f>
        <x:v>1</x:v>
      </x:c>
      <x:c r="E122" t="n">
        <x:f>'Data Sample'!AI122</x:f>
        <x:v>0</x:v>
      </x:c>
      <x:c r="F122" t="n">
        <x:f>'Data Sample'!AE122</x:f>
        <x:v>14</x:v>
      </x:c>
      <x:c r="G122" t="n">
        <x:f>'Data Sample'!AF122</x:f>
        <x:v>14</x:v>
      </x:c>
      <x:c r="H122" t="n">
        <x:f>'Data Sample'!N122</x:f>
        <x:v>2</x:v>
      </x:c>
      <x:c r="I122" t="n">
        <x:f>'Data Sample'!C122</x:f>
        <x:v>15</x:v>
      </x:c>
      <x:c r="J122" t="n">
        <x:f>$B$6+$B$7*F122+$B$8*G122+$B$9*H122+$B$10*I122+$B$13*--('Data Sample'!A122="MS")+$B$14*--('Data Sample'!B122="M")+$B$15*--('Data Sample'!D122="U")</x:f>
        <x:v>3.9826335888357116</x:v>
      </x:c>
      <x:c r="K122" t="n">
        <x:f>EXP($B$16)</x:f>
        <x:v>1.081251820147789</x:v>
      </x:c>
      <x:c r="L122" t="n">
        <x:f>(LN(D122)-J122)/K122</x:f>
        <x:v>-3.683354344126193</x:v>
      </x:c>
      <x:c r="M122" t="n">
        <x:f>IF(E122=1, -LN(D122)-LN(K122)-0.5*LN(2*PI())-0.5*L122^2, LN(1-NORM.S.DIST(L122,TRUE)))</x:f>
        <x:v>-0.00011509904099246099</x:v>
      </x:c>
      <x:c r="N122" t="n">
        <x:f>-M122</x:f>
        <x:v>0.00011509904099246099</x:v>
      </x:c>
    </x:row>
    <x:row r="123">
      <x:c r="D123" t="n">
        <x:f>'Data Sample'!AH123</x:f>
        <x:v>7</x:v>
      </x:c>
      <x:c r="E123" t="n">
        <x:f>'Data Sample'!AI123</x:f>
        <x:v>0</x:v>
      </x:c>
      <x:c r="F123" t="n">
        <x:f>'Data Sample'!AE123</x:f>
        <x:v>14</x:v>
      </x:c>
      <x:c r="G123" t="n">
        <x:f>'Data Sample'!AF123</x:f>
        <x:v>13</x:v>
      </x:c>
      <x:c r="H123" t="n">
        <x:f>'Data Sample'!N123</x:f>
        <x:v>4</x:v>
      </x:c>
      <x:c r="I123" t="n">
        <x:f>'Data Sample'!C123</x:f>
        <x:v>15</x:v>
      </x:c>
      <x:c r="J123" t="n">
        <x:f>$B$6+$B$7*F123+$B$8*G123+$B$9*H123+$B$10*I123+$B$13*--('Data Sample'!A123="MS")+$B$14*--('Data Sample'!B123="M")+$B$15*--('Data Sample'!D123="U")</x:f>
        <x:v>3.6918862053351518</x:v>
      </x:c>
      <x:c r="K123" t="n">
        <x:f>EXP($B$16)</x:f>
        <x:v>1.081251820147789</x:v>
      </x:c>
      <x:c r="L123" t="n">
        <x:f>(LN(D123)-J123)/K123</x:f>
        <x:v>-1.6147728251141282</x:v>
      </x:c>
      <x:c r="M123" t="n">
        <x:f>IF(E123=1, -LN(D123)-LN(K123)-0.5*LN(2*PI())-0.5*L123^2, LN(1-NORM.S.DIST(L123,TRUE)))</x:f>
        <x:v>-0.05464622502059737</x:v>
      </x:c>
      <x:c r="N123" t="n">
        <x:f>-M123</x:f>
        <x:v>0.05464622502059737</x:v>
      </x:c>
    </x:row>
    <x:row r="124">
      <x:c r="D124" t="n">
        <x:f>'Data Sample'!AH124</x:f>
        <x:v>3</x:v>
      </x:c>
      <x:c r="E124" t="n">
        <x:f>'Data Sample'!AI124</x:f>
        <x:v>0</x:v>
      </x:c>
      <x:c r="F124" t="n">
        <x:f>'Data Sample'!AE124</x:f>
        <x:v>14</x:v>
      </x:c>
      <x:c r="G124" t="n">
        <x:f>'Data Sample'!AF124</x:f>
        <x:v>12</x:v>
      </x:c>
      <x:c r="H124" t="n">
        <x:f>'Data Sample'!N124</x:f>
        <x:v>2</x:v>
      </x:c>
      <x:c r="I124" t="n">
        <x:f>'Data Sample'!C124</x:f>
        <x:v>16</x:v>
      </x:c>
      <x:c r="J124" t="n">
        <x:f>$B$6+$B$7*F124+$B$8*G124+$B$9*H124+$B$10*I124+$B$13*--('Data Sample'!A124="MS")+$B$14*--('Data Sample'!B124="M")+$B$15*--('Data Sample'!D124="U")</x:f>
        <x:v>3.5400829947314882</x:v>
      </x:c>
      <x:c r="K124" t="n">
        <x:f>EXP($B$16)</x:f>
        <x:v>1.081251820147789</x:v>
      </x:c>
      <x:c r="L124" t="n">
        <x:f>(LN(D124)-J124)/K124</x:f>
        <x:v>-2.258003788358636</x:v>
      </x:c>
      <x:c r="M124" t="n">
        <x:f>IF(E124=1, -LN(D124)-LN(K124)-0.5*LN(2*PI())-0.5*L124^2, LN(1-NORM.S.DIST(L124,TRUE)))</x:f>
        <x:v>-0.012044961803385023</x:v>
      </x:c>
      <x:c r="N124" t="n">
        <x:f>-M124</x:f>
        <x:v>0.012044961803385023</x:v>
      </x:c>
    </x:row>
    <x:row r="125">
      <x:c r="D125" t="n">
        <x:f>'Data Sample'!AH125</x:f>
        <x:v>5</x:v>
      </x:c>
      <x:c r="E125" t="n">
        <x:f>'Data Sample'!AI125</x:f>
        <x:v>0</x:v>
      </x:c>
      <x:c r="F125" t="n">
        <x:f>'Data Sample'!AE125</x:f>
        <x:v>12</x:v>
      </x:c>
      <x:c r="G125" t="n">
        <x:f>'Data Sample'!AF125</x:f>
        <x:v>13</x:v>
      </x:c>
      <x:c r="H125" t="n">
        <x:f>'Data Sample'!N125</x:f>
        <x:v>1</x:v>
      </x:c>
      <x:c r="I125" t="n">
        <x:f>'Data Sample'!C125</x:f>
        <x:v>16</x:v>
      </x:c>
      <x:c r="J125" t="n">
        <x:f>$B$6+$B$7*F125+$B$8*G125+$B$9*H125+$B$10*I125+$B$13*--('Data Sample'!A125="MS")+$B$14*--('Data Sample'!B125="M")+$B$15*--('Data Sample'!D125="U")</x:f>
        <x:v>3.233078109583686</x:v>
      </x:c>
      <x:c r="K125" t="n">
        <x:f>EXP($B$16)</x:f>
        <x:v>1.081251820147789</x:v>
      </x:c>
      <x:c r="L125" t="n">
        <x:f>(LN(D125)-J125)/K125</x:f>
        <x:v>-1.5016300244726166</x:v>
      </x:c>
      <x:c r="M125" t="n">
        <x:f>IF(E125=1, -LN(D125)-LN(K125)-0.5*LN(2*PI())-0.5*L125^2, LN(1-NORM.S.DIST(L125,TRUE)))</x:f>
        <x:v>-0.06891752689215074</x:v>
      </x:c>
      <x:c r="N125" t="n">
        <x:f>-M125</x:f>
        <x:v>0.06891752689215074</x:v>
      </x:c>
    </x:row>
    <x:row r="126">
      <x:c r="D126" t="n">
        <x:f>'Data Sample'!AH126</x:f>
        <x:v>1</x:v>
      </x:c>
      <x:c r="E126" t="n">
        <x:f>'Data Sample'!AI126</x:f>
        <x:v>0</x:v>
      </x:c>
      <x:c r="F126" t="n">
        <x:f>'Data Sample'!AE126</x:f>
        <x:v>12</x:v>
      </x:c>
      <x:c r="G126" t="n">
        <x:f>'Data Sample'!AF126</x:f>
        <x:v>11</x:v>
      </x:c>
      <x:c r="H126" t="n">
        <x:f>'Data Sample'!N126</x:f>
        <x:v>2</x:v>
      </x:c>
      <x:c r="I126" t="n">
        <x:f>'Data Sample'!C126</x:f>
        <x:v>16</x:v>
      </x:c>
      <x:c r="J126" t="n">
        <x:f>$B$6+$B$7*F126+$B$8*G126+$B$9*H126+$B$10*I126+$B$13*--('Data Sample'!A126="MS")+$B$14*--('Data Sample'!B126="M")+$B$15*--('Data Sample'!D126="U")</x:f>
        <x:v>3.0759172704196</x:v>
      </x:c>
      <x:c r="K126" t="n">
        <x:f>EXP($B$16)</x:f>
        <x:v>1.081251820147789</x:v>
      </x:c>
      <x:c r="L126" t="n">
        <x:f>(LN(D126)-J126)/K126</x:f>
        <x:v>-2.844774189604762</x:v>
      </x:c>
      <x:c r="M126" t="n">
        <x:f>IF(E126=1, -LN(D126)-LN(K126)-0.5*LN(2*PI())-0.5*L126^2, LN(1-NORM.S.DIST(L126,TRUE)))</x:f>
        <x:v>-0.002224618484656762</x:v>
      </x:c>
      <x:c r="N126" t="n">
        <x:f>-M126</x:f>
        <x:v>0.002224618484656762</x:v>
      </x:c>
    </x:row>
    <x:row r="127">
      <x:c r="D127" t="n">
        <x:f>'Data Sample'!AH127</x:f>
        <x:v>3</x:v>
      </x:c>
      <x:c r="E127" t="n">
        <x:f>'Data Sample'!AI127</x:f>
        <x:v>1</x:v>
      </x:c>
      <x:c r="F127" t="n">
        <x:f>'Data Sample'!AE127</x:f>
        <x:v>9</x:v>
      </x:c>
      <x:c r="G127" t="n">
        <x:f>'Data Sample'!AF127</x:f>
        <x:v>9</x:v>
      </x:c>
      <x:c r="H127" t="n">
        <x:f>'Data Sample'!N127</x:f>
        <x:v>1</x:v>
      </x:c>
      <x:c r="I127" t="n">
        <x:f>'Data Sample'!C127</x:f>
        <x:v>15</x:v>
      </x:c>
      <x:c r="J127" t="n">
        <x:f>$B$6+$B$7*F127+$B$8*G127+$B$9*H127+$B$10*I127+$B$13*--('Data Sample'!A127="MS")+$B$14*--('Data Sample'!B127="M")+$B$15*--('Data Sample'!D127="U")</x:f>
        <x:v>2.108125847271161</x:v>
      </x:c>
      <x:c r="K127" t="n">
        <x:f>EXP($B$16)</x:f>
        <x:v>1.081251820147789</x:v>
      </x:c>
      <x:c r="L127" t="n">
        <x:f>(LN(D127)-J127)/K127</x:f>
        <x:v>-0.9336525865594082</x:v>
      </x:c>
      <x:c r="M127" t="n">
        <x:f>IF(E127=1, -LN(D127)-LN(K127)-0.5*LN(2*PI())-0.5*L127^2, LN(1-NORM.S.DIST(L127,TRUE)))</x:f>
        <x:v>-2.531523860703532</x:v>
      </x:c>
      <x:c r="N127" t="n">
        <x:f>-M127</x:f>
        <x:v>2.531523860703532</x:v>
      </x:c>
    </x:row>
    <x:row r="128">
      <x:c r="D128" t="n">
        <x:f>'Data Sample'!AH128</x:f>
        <x:v>1</x:v>
      </x:c>
      <x:c r="E128" t="n">
        <x:f>'Data Sample'!AI128</x:f>
        <x:v>0</x:v>
      </x:c>
      <x:c r="F128" t="n">
        <x:f>'Data Sample'!AE128</x:f>
        <x:v>10</x:v>
      </x:c>
      <x:c r="G128" t="n">
        <x:f>'Data Sample'!AF128</x:f>
        <x:v>11</x:v>
      </x:c>
      <x:c r="H128" t="n">
        <x:f>'Data Sample'!N128</x:f>
        <x:v>2</x:v>
      </x:c>
      <x:c r="I128" t="n">
        <x:f>'Data Sample'!C128</x:f>
        <x:v>15</x:v>
      </x:c>
      <x:c r="J128" t="n">
        <x:f>$B$6+$B$7*F128+$B$8*G128+$B$9*H128+$B$10*I128+$B$13*--('Data Sample'!A128="MS")+$B$14*--('Data Sample'!B128="M")+$B$15*--('Data Sample'!D128="U")</x:f>
        <x:v>2.860690080223289</x:v>
      </x:c>
      <x:c r="K128" t="n">
        <x:f>EXP($B$16)</x:f>
        <x:v>1.081251820147789</x:v>
      </x:c>
      <x:c r="L128" t="n">
        <x:f>(LN(D128)-J128)/K128</x:f>
        <x:v>-2.645720475950071</x:v>
      </x:c>
      <x:c r="M128" t="n">
        <x:f>IF(E128=1, -LN(D128)-LN(K128)-0.5*LN(2*PI())-0.5*L128^2, LN(1-NORM.S.DIST(L128,TRUE)))</x:f>
        <x:v>-0.004084186228658569</x:v>
      </x:c>
      <x:c r="N128" t="n">
        <x:f>-M128</x:f>
        <x:v>0.004084186228658569</x:v>
      </x:c>
    </x:row>
    <x:row r="129">
      <x:c r="D129" t="n">
        <x:f>'Data Sample'!AH129</x:f>
        <x:v>1</x:v>
      </x:c>
      <x:c r="E129" t="n">
        <x:f>'Data Sample'!AI129</x:f>
        <x:v>1</x:v>
      </x:c>
      <x:c r="F129" t="n">
        <x:f>'Data Sample'!AE129</x:f>
        <x:v>9</x:v>
      </x:c>
      <x:c r="G129" t="n">
        <x:f>'Data Sample'!AF129</x:f>
        <x:v>10</x:v>
      </x:c>
      <x:c r="H129" t="n">
        <x:f>'Data Sample'!N129</x:f>
        <x:v>2</x:v>
      </x:c>
      <x:c r="I129" t="n">
        <x:f>'Data Sample'!C129</x:f>
        <x:v>19</x:v>
      </x:c>
      <x:c r="J129" t="n">
        <x:f>$B$6+$B$7*F129+$B$8*G129+$B$9*H129+$B$10*I129+$B$13*--('Data Sample'!A129="MS")+$B$14*--('Data Sample'!B129="M")+$B$15*--('Data Sample'!D129="U")</x:f>
        <x:v>2.3104952915653145</x:v>
      </x:c>
      <x:c r="K129" t="n">
        <x:f>EXP($B$16)</x:f>
        <x:v>1.081251820147789</x:v>
      </x:c>
      <x:c r="L129" t="n">
        <x:f>(LN(D129)-J129)/K129</x:f>
        <x:v>-2.1368706609432655</x:v>
      </x:c>
      <x:c r="M129" t="n">
        <x:f>IF(E129=1, -LN(D129)-LN(K129)-0.5*LN(2*PI())-0.5*L129^2, LN(1-NORM.S.DIST(L129,TRUE)))</x:f>
        <x:v>-3.28016610664094</x:v>
      </x:c>
      <x:c r="N129" t="n">
        <x:f>-M129</x:f>
        <x:v>3.28016610664094</x:v>
      </x:c>
    </x:row>
    <x:row r="130">
      <x:c r="D130" t="n">
        <x:f>'Data Sample'!AH130</x:f>
        <x:v>9</x:v>
      </x:c>
      <x:c r="E130" t="n">
        <x:f>'Data Sample'!AI130</x:f>
        <x:v>0</x:v>
      </x:c>
      <x:c r="F130" t="n">
        <x:f>'Data Sample'!AE130</x:f>
        <x:v>14</x:v>
      </x:c>
      <x:c r="G130" t="n">
        <x:f>'Data Sample'!AF130</x:f>
        <x:v>14</x:v>
      </x:c>
      <x:c r="H130" t="n">
        <x:f>'Data Sample'!N130</x:f>
        <x:v>1</x:v>
      </x:c>
      <x:c r="I130" t="n">
        <x:f>'Data Sample'!C130</x:f>
        <x:v>16</x:v>
      </x:c>
      <x:c r="J130" t="n">
        <x:f>$B$6+$B$7*F130+$B$8*G130+$B$9*H130+$B$10*I130+$B$13*--('Data Sample'!A130="MS")+$B$14*--('Data Sample'!B130="M")+$B$15*--('Data Sample'!D130="U")</x:f>
        <x:v>3.495598392285318</x:v>
      </x:c>
      <x:c r="K130" t="n">
        <x:f>EXP($B$16)</x:f>
        <x:v>1.081251820147789</x:v>
      </x:c>
      <x:c r="L130" t="n">
        <x:f>(LN(D130)-J130)/K130</x:f>
        <x:v>-1.2008061311486464</x:v>
      </x:c>
      <x:c r="M130" t="n">
        <x:f>IF(E130=1, -LN(D130)-LN(K130)-0.5*LN(2*PI())-0.5*L130^2, LN(1-NORM.S.DIST(L130,TRUE)))</x:f>
        <x:v>-0.12206956703317837</x:v>
      </x:c>
      <x:c r="N130" t="n">
        <x:f>-M130</x:f>
        <x:v>0.12206956703317837</x:v>
      </x:c>
    </x:row>
    <x:row r="131">
      <x:c r="D131" t="n">
        <x:f>'Data Sample'!AH131</x:f>
        <x:v>5</x:v>
      </x:c>
      <x:c r="E131" t="n">
        <x:f>'Data Sample'!AI131</x:f>
        <x:v>0</x:v>
      </x:c>
      <x:c r="F131" t="n">
        <x:f>'Data Sample'!AE131</x:f>
        <x:v>13</x:v>
      </x:c>
      <x:c r="G131" t="n">
        <x:f>'Data Sample'!AF131</x:f>
        <x:v>12</x:v>
      </x:c>
      <x:c r="H131" t="n">
        <x:f>'Data Sample'!N131</x:f>
        <x:v>3</x:v>
      </x:c>
      <x:c r="I131" t="n">
        <x:f>'Data Sample'!C131</x:f>
        <x:v>16</x:v>
      </x:c>
      <x:c r="J131" t="n">
        <x:f>$B$6+$B$7*F131+$B$8*G131+$B$9*H131+$B$10*I131+$B$13*--('Data Sample'!A131="MS")+$B$14*--('Data Sample'!B131="M")+$B$15*--('Data Sample'!D131="U")</x:f>
        <x:v>3.263361519957524</x:v>
      </x:c>
      <x:c r="K131" t="n">
        <x:f>EXP($B$16)</x:f>
        <x:v>1.081251820147789</x:v>
      </x:c>
      <x:c r="L131" t="n">
        <x:f>(LN(D131)-J131)/K131</x:f>
        <x:v>-1.5296377557055674</x:v>
      </x:c>
      <x:c r="M131" t="n">
        <x:f>IF(E131=1, -LN(D131)-LN(K131)-0.5*LN(2*PI())-0.5*L131^2, LN(1-NORM.S.DIST(L131,TRUE)))</x:f>
        <x:v>-0.06512878517948317</x:v>
      </x:c>
      <x:c r="N131" t="n">
        <x:f>-M131</x:f>
        <x:v>0.06512878517948317</x:v>
      </x:c>
    </x:row>
    <x:row r="132">
      <x:c r="D132" t="n">
        <x:f>'Data Sample'!AH132</x:f>
        <x:v>1</x:v>
      </x:c>
      <x:c r="E132" t="n">
        <x:f>'Data Sample'!AI132</x:f>
        <x:v>0</x:v>
      </x:c>
      <x:c r="F132" t="n">
        <x:f>'Data Sample'!AE132</x:f>
        <x:v>10</x:v>
      </x:c>
      <x:c r="G132" t="n">
        <x:f>'Data Sample'!AF132</x:f>
        <x:v>11</x:v>
      </x:c>
      <x:c r="H132" t="n">
        <x:f>'Data Sample'!N132</x:f>
        <x:v>3</x:v>
      </x:c>
      <x:c r="I132" t="n">
        <x:f>'Data Sample'!C132</x:f>
        <x:v>15</x:v>
      </x:c>
      <x:c r="J132" t="n">
        <x:f>$B$6+$B$7*F132+$B$8*G132+$B$9*H132+$B$10*I132+$B$13*--('Data Sample'!A132="MS")+$B$14*--('Data Sample'!B132="M")+$B$15*--('Data Sample'!D132="U")</x:f>
        <x:v>2.7033539577134675</x:v>
      </x:c>
      <x:c r="K132" t="n">
        <x:f>EXP($B$16)</x:f>
        <x:v>1.081251820147789</x:v>
      </x:c>
      <x:c r="L132" t="n">
        <x:f>(LN(D132)-J132)/K132</x:f>
        <x:v>-2.5002075440150144</x:v>
      </x:c>
      <x:c r="M132" t="n">
        <x:f>IF(E132=1, -LN(D132)-LN(K132)-0.5*LN(2*PI())-0.5*L132^2, LN(1-NORM.S.DIST(L132,TRUE)))</x:f>
        <x:v>-0.006225365816977085</x:v>
      </x:c>
      <x:c r="N132" t="n">
        <x:f>-M132</x:f>
        <x:v>0.006225365816977085</x:v>
      </x:c>
    </x:row>
    <x:row r="133">
      <x:c r="D133" t="n">
        <x:f>'Data Sample'!AH133</x:f>
        <x:v>11</x:v>
      </x:c>
      <x:c r="E133" t="n">
        <x:f>'Data Sample'!AI133</x:f>
        <x:v>1</x:v>
      </x:c>
      <x:c r="F133" t="n">
        <x:f>'Data Sample'!AE133</x:f>
        <x:v>10</x:v>
      </x:c>
      <x:c r="G133" t="n">
        <x:f>'Data Sample'!AF133</x:f>
        <x:v>9</x:v>
      </x:c>
      <x:c r="H133" t="n">
        <x:f>'Data Sample'!N133</x:f>
        <x:v>2</x:v>
      </x:c>
      <x:c r="I133" t="n">
        <x:f>'Data Sample'!C133</x:f>
        <x:v>18</x:v>
      </x:c>
      <x:c r="J133" t="n">
        <x:f>$B$6+$B$7*F133+$B$8*G133+$B$9*H133+$B$10*I133+$B$13*--('Data Sample'!A133="MS")+$B$14*--('Data Sample'!B133="M")+$B$15*--('Data Sample'!D133="U")</x:f>
        <x:v>2.3074865378652114</x:v>
      </x:c>
      <x:c r="K133" t="n">
        <x:f>EXP($B$16)</x:f>
        <x:v>1.081251820147789</x:v>
      </x:c>
      <x:c r="L133" t="n">
        <x:f>(LN(D133)-J133)/K133</x:f>
        <x:v>0.0836148742120054</x:v>
      </x:c>
      <x:c r="M133" t="n">
        <x:f>IF(E133=1, -LN(D133)-LN(K133)-0.5*LN(2*PI())-0.5*L133^2, LN(1-NORM.S.DIST(L133,TRUE)))</x:f>
        <x:v>-3.398448992234001</x:v>
      </x:c>
      <x:c r="N133" t="n">
        <x:f>-M133</x:f>
        <x:v>3.398448992234001</x:v>
      </x:c>
    </x:row>
    <x:row r="134">
      <x:c r="D134" t="n">
        <x:f>'Data Sample'!AH134</x:f>
        <x:v>9</x:v>
      </x:c>
      <x:c r="E134" t="n">
        <x:f>'Data Sample'!AI134</x:f>
        <x:v>0</x:v>
      </x:c>
      <x:c r="F134" t="n">
        <x:f>'Data Sample'!AE134</x:f>
        <x:v>11</x:v>
      </x:c>
      <x:c r="G134" t="n">
        <x:f>'Data Sample'!AF134</x:f>
        <x:v>10</x:v>
      </x:c>
      <x:c r="H134" t="n">
        <x:f>'Data Sample'!N134</x:f>
        <x:v>1</x:v>
      </x:c>
      <x:c r="I134" t="n">
        <x:f>'Data Sample'!C134</x:f>
        <x:v>17</x:v>
      </x:c>
      <x:c r="J134" t="n">
        <x:f>$B$6+$B$7*F134+$B$8*G134+$B$9*H134+$B$10*I134+$B$13*--('Data Sample'!A134="MS")+$B$14*--('Data Sample'!B134="M")+$B$15*--('Data Sample'!D134="U")</x:f>
        <x:v>2.6473925850419726</x:v>
      </x:c>
      <x:c r="K134" t="n">
        <x:f>EXP($B$16)</x:f>
        <x:v>1.081251820147789</x:v>
      </x:c>
      <x:c r="L134" t="n">
        <x:f>(LN(D134)-J134)/K134</x:f>
        <x:v>-0.4163396530923043</x:v>
      </x:c>
      <x:c r="M134" t="n">
        <x:f>IF(E134=1, -LN(D134)-LN(K134)-0.5*LN(2*PI())-0.5*L134^2, LN(1-NORM.S.DIST(L134,TRUE)))</x:f>
        <x:v>-0.4133673590924862</x:v>
      </x:c>
      <x:c r="N134" t="n">
        <x:f>-M134</x:f>
        <x:v>0.4133673590924862</x:v>
      </x:c>
    </x:row>
    <x:row r="135">
      <x:c r="D135" t="n">
        <x:f>'Data Sample'!AH135</x:f>
        <x:v>7</x:v>
      </x:c>
      <x:c r="E135" t="n">
        <x:f>'Data Sample'!AI135</x:f>
        <x:v>0</x:v>
      </x:c>
      <x:c r="F135" t="n">
        <x:f>'Data Sample'!AE135</x:f>
        <x:v>11</x:v>
      </x:c>
      <x:c r="G135" t="n">
        <x:f>'Data Sample'!AF135</x:f>
        <x:v>12</x:v>
      </x:c>
      <x:c r="H135" t="n">
        <x:f>'Data Sample'!N135</x:f>
        <x:v>1</x:v>
      </x:c>
      <x:c r="I135" t="n">
        <x:f>'Data Sample'!C135</x:f>
        <x:v>15</x:v>
      </x:c>
      <x:c r="J135" t="n">
        <x:f>$B$6+$B$7*F135+$B$8*G135+$B$9*H135+$B$10*I135+$B$13*--('Data Sample'!A135="MS")+$B$14*--('Data Sample'!B135="M")+$B$15*--('Data Sample'!D135="U")</x:f>
        <x:v>3.1452696532731235</x:v>
      </x:c>
      <x:c r="K135" t="n">
        <x:f>EXP($B$16)</x:f>
        <x:v>1.081251820147789</x:v>
      </x:c>
      <x:c r="L135" t="n">
        <x:f>(LN(D135)-J135)/K135</x:f>
        <x:v>-1.1092323563014932</x:v>
      </x:c>
      <x:c r="M135" t="n">
        <x:f>IF(E135=1, -LN(D135)-LN(K135)-0.5*LN(2*PI())-0.5*L135^2, LN(1-NORM.S.DIST(L135,TRUE)))</x:f>
        <x:v>-0.14348358473668812</x:v>
      </x:c>
      <x:c r="N135" t="n">
        <x:f>-M135</x:f>
        <x:v>0.14348358473668812</x:v>
      </x:c>
    </x:row>
    <x:row r="136">
      <x:c r="D136" t="n">
        <x:f>'Data Sample'!AH136</x:f>
        <x:v>3</x:v>
      </x:c>
      <x:c r="E136" t="n">
        <x:f>'Data Sample'!AI136</x:f>
        <x:v>0</x:v>
      </x:c>
      <x:c r="F136" t="n">
        <x:f>'Data Sample'!AE136</x:f>
        <x:v>13</x:v>
      </x:c>
      <x:c r="G136" t="n">
        <x:f>'Data Sample'!AF136</x:f>
        <x:v>12</x:v>
      </x:c>
      <x:c r="H136" t="n">
        <x:f>'Data Sample'!N136</x:f>
        <x:v>1</x:v>
      </x:c>
      <x:c r="I136" t="n">
        <x:f>'Data Sample'!C136</x:f>
        <x:v>17</x:v>
      </x:c>
      <x:c r="J136" t="n">
        <x:f>$B$6+$B$7*F136+$B$8*G136+$B$9*H136+$B$10*I136+$B$13*--('Data Sample'!A136="MS")+$B$14*--('Data Sample'!B136="M")+$B$15*--('Data Sample'!D136="U")</x:f>
        <x:v>3.3051703693425085</x:v>
      </x:c>
      <x:c r="K136" t="n">
        <x:f>EXP($B$16)</x:f>
        <x:v>1.081251820147789</x:v>
      </x:c>
      <x:c r="L136" t="n">
        <x:f>(LN(D136)-J136)/K136</x:f>
        <x:v>-2.040743922514553</x:v>
      </x:c>
      <x:c r="M136" t="n">
        <x:f>IF(E136=1, -LN(D136)-LN(K136)-0.5*LN(2*PI())-0.5*L136^2, LN(1-NORM.S.DIST(L136,TRUE)))</x:f>
        <x:v>-0.020854086317114585</x:v>
      </x:c>
      <x:c r="N136" t="n">
        <x:f>-M136</x:f>
        <x:v>0.020854086317114585</x:v>
      </x:c>
    </x:row>
    <x:row r="137">
      <x:c r="D137" t="n">
        <x:f>'Data Sample'!AH137</x:f>
        <x:v>13</x:v>
      </x:c>
      <x:c r="E137" t="n">
        <x:f>'Data Sample'!AI137</x:f>
        <x:v>0</x:v>
      </x:c>
      <x:c r="F137" t="n">
        <x:f>'Data Sample'!AE137</x:f>
        <x:v>15</x:v>
      </x:c>
      <x:c r="G137" t="n">
        <x:f>'Data Sample'!AF137</x:f>
        <x:v>13</x:v>
      </x:c>
      <x:c r="H137" t="n">
        <x:f>'Data Sample'!N137</x:f>
        <x:v>1</x:v>
      </x:c>
      <x:c r="I137" t="n">
        <x:f>'Data Sample'!C137</x:f>
        <x:v>16</x:v>
      </x:c>
      <x:c r="J137" t="n">
        <x:f>$B$6+$B$7*F137+$B$8*G137+$B$9*H137+$B$10*I137+$B$13*--('Data Sample'!A137="MS")+$B$14*--('Data Sample'!B137="M")+$B$15*--('Data Sample'!D137="U")</x:f>
        <x:v>3.8246625677813215</x:v>
      </x:c>
      <x:c r="K137" t="n">
        <x:f>EXP($B$16)</x:f>
        <x:v>1.081251820147789</x:v>
      </x:c>
      <x:c r="L137" t="n">
        <x:f>(LN(D137)-J137)/K137</x:f>
        <x:v>-1.1650507188488275</x:v>
      </x:c>
      <x:c r="M137" t="n">
        <x:f>IF(E137=1, -LN(D137)-LN(K137)-0.5*LN(2*PI())-0.5*L137^2, LN(1-NORM.S.DIST(L137,TRUE)))</x:f>
        <x:v>-0.13010781023964674</x:v>
      </x:c>
      <x:c r="N137" t="n">
        <x:f>-M137</x:f>
        <x:v>0.13010781023964674</x:v>
      </x:c>
    </x:row>
    <x:row r="138">
      <x:c r="D138" t="n">
        <x:f>'Data Sample'!AH138</x:f>
        <x:v>5</x:v>
      </x:c>
      <x:c r="E138" t="n">
        <x:f>'Data Sample'!AI138</x:f>
        <x:v>0</x:v>
      </x:c>
      <x:c r="F138" t="n">
        <x:f>'Data Sample'!AE138</x:f>
        <x:v>9</x:v>
      </x:c>
      <x:c r="G138" t="n">
        <x:f>'Data Sample'!AF138</x:f>
        <x:v>9</x:v>
      </x:c>
      <x:c r="H138" t="n">
        <x:f>'Data Sample'!N138</x:f>
        <x:v>1</x:v>
      </x:c>
      <x:c r="I138" t="n">
        <x:f>'Data Sample'!C138</x:f>
        <x:v>16</x:v>
      </x:c>
      <x:c r="J138" t="n">
        <x:f>$B$6+$B$7*F138+$B$8*G138+$B$9*H138+$B$10*I138+$B$13*--('Data Sample'!A138="MS")+$B$14*--('Data Sample'!B138="M")+$B$15*--('Data Sample'!D138="U")</x:f>
        <x:v>2.0527993731442344</x:v>
      </x:c>
      <x:c r="K138" t="n">
        <x:f>EXP($B$16)</x:f>
        <x:v>1.081251820147789</x:v>
      </x:c>
      <x:c r="L138" t="n">
        <x:f>(LN(D138)-J138)/K138</x:f>
        <x:v>-0.41004459132335525</x:v>
      </x:c>
      <x:c r="M138" t="n">
        <x:f>IF(E138=1, -LN(D138)-LN(K138)-0.5*LN(2*PI())-0.5*L138^2, LN(1-NORM.S.DIST(L138,TRUE)))</x:f>
        <x:v>-0.41685970865970806</x:v>
      </x:c>
      <x:c r="N138" t="n">
        <x:f>-M138</x:f>
        <x:v>0.41685970865970806</x:v>
      </x:c>
    </x:row>
    <x:row r="139">
      <x:c r="D139" t="n">
        <x:f>'Data Sample'!AH139</x:f>
        <x:v>13</x:v>
      </x:c>
      <x:c r="E139" t="n">
        <x:f>'Data Sample'!AI139</x:f>
        <x:v>1</x:v>
      </x:c>
      <x:c r="F139" t="n">
        <x:f>'Data Sample'!AE139</x:f>
        <x:v>13</x:v>
      </x:c>
      <x:c r="G139" t="n">
        <x:f>'Data Sample'!AF139</x:f>
        <x:v>11</x:v>
      </x:c>
      <x:c r="H139" t="n">
        <x:f>'Data Sample'!N139</x:f>
        <x:v>1</x:v>
      </x:c>
      <x:c r="I139" t="n">
        <x:f>'Data Sample'!C139</x:f>
        <x:v>16</x:v>
      </x:c>
      <x:c r="J139" t="n">
        <x:f>$B$6+$B$7*F139+$B$8*G139+$B$9*H139+$B$10*I139+$B$13*--('Data Sample'!A139="MS")+$B$14*--('Data Sample'!B139="M")+$B$15*--('Data Sample'!D139="U")</x:f>
        <x:v>3.1668847834807856</x:v>
      </x:c>
      <x:c r="K139" t="n">
        <x:f>EXP($B$16)</x:f>
        <x:v>1.081251820147789</x:v>
      </x:c>
      <x:c r="L139" t="n">
        <x:f>(LN(D139)-J139)/K139</x:f>
        <x:v>-0.5567023470415748</x:v>
      </x:c>
      <x:c r="M139" t="n">
        <x:f>IF(E139=1, -LN(D139)-LN(K139)-0.5*LN(2*PI())-0.5*L139^2, LN(1-NORM.S.DIST(L139,TRUE)))</x:f>
        <x:v>-3.7169661049032214</x:v>
      </x:c>
      <x:c r="N139" t="n">
        <x:f>-M139</x:f>
        <x:v>3.7169661049032214</x:v>
      </x:c>
    </x:row>
    <x:row r="140">
      <x:c r="D140" t="n">
        <x:f>'Data Sample'!AH140</x:f>
        <x:v>3</x:v>
      </x:c>
      <x:c r="E140" t="n">
        <x:f>'Data Sample'!AI140</x:f>
        <x:v>0</x:v>
      </x:c>
      <x:c r="F140" t="n">
        <x:f>'Data Sample'!AE140</x:f>
        <x:v>12</x:v>
      </x:c>
      <x:c r="G140" t="n">
        <x:f>'Data Sample'!AF140</x:f>
        <x:v>11</x:v>
      </x:c>
      <x:c r="H140" t="n">
        <x:f>'Data Sample'!N140</x:f>
        <x:v>2</x:v>
      </x:c>
      <x:c r="I140" t="n">
        <x:f>'Data Sample'!C140</x:f>
        <x:v>15</x:v>
      </x:c>
      <x:c r="J140" t="n">
        <x:f>$B$6+$B$7*F140+$B$8*G140+$B$9*H140+$B$10*I140+$B$13*--('Data Sample'!A140="MS")+$B$14*--('Data Sample'!B140="M")+$B$15*--('Data Sample'!D140="U")</x:f>
        <x:v>2.743844341223494</x:v>
      </x:c>
      <x:c r="K140" t="n">
        <x:f>EXP($B$16)</x:f>
        <x:v>1.081251820147789</x:v>
      </x:c>
      <x:c r="L140" t="n">
        <x:f>(LN(D140)-J140)/K140</x:f>
        <x:v>-1.5215993368968468</x:v>
      </x:c>
      <x:c r="M140" t="n">
        <x:f>IF(E140=1, -LN(D140)-LN(K140)-0.5*LN(2*PI())-0.5*L140^2, LN(1-NORM.S.DIST(L140,TRUE)))</x:f>
        <x:v>-0.06619829984249247</x:v>
      </x:c>
      <x:c r="N140" t="n">
        <x:f>-M140</x:f>
        <x:v>0.06619829984249247</x:v>
      </x:c>
    </x:row>
    <x:row r="141">
      <x:c r="D141" t="n">
        <x:f>'Data Sample'!AH141</x:f>
        <x:v>5</x:v>
      </x:c>
      <x:c r="E141" t="n">
        <x:f>'Data Sample'!AI141</x:f>
        <x:v>0</x:v>
      </x:c>
      <x:c r="F141" t="n">
        <x:f>'Data Sample'!AE141</x:f>
        <x:v>13</x:v>
      </x:c>
      <x:c r="G141" t="n">
        <x:f>'Data Sample'!AF141</x:f>
        <x:v>14</x:v>
      </x:c>
      <x:c r="H141" t="n">
        <x:f>'Data Sample'!N141</x:f>
        <x:v>3</x:v>
      </x:c>
      <x:c r="I141" t="n">
        <x:f>'Data Sample'!C141</x:f>
        <x:v>15</x:v>
      </x:c>
      <x:c r="J141" t="n">
        <x:f>$B$6+$B$7*F141+$B$8*G141+$B$9*H141+$B$10*I141+$B$13*--('Data Sample'!A141="MS")+$B$14*--('Data Sample'!B141="M")+$B$15*--('Data Sample'!D141="U")</x:f>
        <x:v>3.891666075774526</x:v>
      </x:c>
      <x:c r="K141" t="n">
        <x:f>EXP($B$16)</x:f>
        <x:v>1.081251820147789</x:v>
      </x:c>
      <x:c r="L141" t="n">
        <x:f>(LN(D141)-J141)/K141</x:f>
        <x:v>-2.110727696188741</x:v>
      </x:c>
      <x:c r="M141" t="n">
        <x:f>IF(E141=1, -LN(D141)-LN(K141)-0.5*LN(2*PI())-0.5*L141^2, LN(1-NORM.S.DIST(L141,TRUE)))</x:f>
        <x:v>-0.017550983382440134</x:v>
      </x:c>
      <x:c r="N141" t="n">
        <x:f>-M141</x:f>
        <x:v>0.017550983382440134</x:v>
      </x:c>
    </x:row>
    <x:row r="142">
      <x:c r="D142" t="n">
        <x:f>'Data Sample'!AH142</x:f>
        <x:v>3</x:v>
      </x:c>
      <x:c r="E142" t="n">
        <x:f>'Data Sample'!AI142</x:f>
        <x:v>0</x:v>
      </x:c>
      <x:c r="F142" t="n">
        <x:f>'Data Sample'!AE142</x:f>
        <x:v>10</x:v>
      </x:c>
      <x:c r="G142" t="n">
        <x:f>'Data Sample'!AF142</x:f>
        <x:v>9</x:v>
      </x:c>
      <x:c r="H142" t="n">
        <x:f>'Data Sample'!N142</x:f>
        <x:v>2</x:v>
      </x:c>
      <x:c r="I142" t="n">
        <x:f>'Data Sample'!C142</x:f>
        <x:v>17</x:v>
      </x:c>
      <x:c r="J142" t="n">
        <x:f>$B$6+$B$7*F142+$B$8*G142+$B$9*H142+$B$10*I142+$B$13*--('Data Sample'!A142="MS")+$B$14*--('Data Sample'!B142="M")+$B$15*--('Data Sample'!D142="U")</x:f>
        <x:v>1.9754136086691052</x:v>
      </x:c>
      <x:c r="K142" t="n">
        <x:f>EXP($B$16)</x:f>
        <x:v>1.081251820147789</x:v>
      </x:c>
      <x:c r="L142" t="n">
        <x:f>(LN(D142)-J142)/K142</x:f>
        <x:v>-0.8109131505380045</x:v>
      </x:c>
      <x:c r="M142" t="n">
        <x:f>IF(E142=1, -LN(D142)-LN(K142)-0.5*LN(2*PI())-0.5*L142^2, LN(1-NORM.S.DIST(L142,TRUE)))</x:f>
        <x:v>-0.2340879405876931</x:v>
      </x:c>
      <x:c r="N142" t="n">
        <x:f>-M142</x:f>
        <x:v>0.2340879405876931</x:v>
      </x:c>
    </x:row>
    <x:row r="143">
      <x:c r="D143" t="n">
        <x:f>'Data Sample'!AH143</x:f>
        <x:v>1</x:v>
      </x:c>
      <x:c r="E143" t="n">
        <x:f>'Data Sample'!AI143</x:f>
        <x:v>0</x:v>
      </x:c>
      <x:c r="F143" t="n">
        <x:f>'Data Sample'!AE143</x:f>
        <x:v>14</x:v>
      </x:c>
      <x:c r="G143" t="n">
        <x:f>'Data Sample'!AF143</x:f>
        <x:v>13</x:v>
      </x:c>
      <x:c r="H143" t="n">
        <x:f>'Data Sample'!N143</x:f>
        <x:v>2</x:v>
      </x:c>
      <x:c r="I143" t="n">
        <x:f>'Data Sample'!C143</x:f>
        <x:v>16</x:v>
      </x:c>
      <x:c r="J143" t="n">
        <x:f>$B$6+$B$7*F143+$B$8*G143+$B$9*H143+$B$10*I143+$B$13*--('Data Sample'!A143="MS")+$B$14*--('Data Sample'!B143="M")+$B$15*--('Data Sample'!D143="U")</x:f>
        <x:v>3.5320496131098817</x:v>
      </x:c>
      <x:c r="K143" t="n">
        <x:f>EXP($B$16)</x:f>
        <x:v>1.081251820147789</x:v>
      </x:c>
      <x:c r="L143" t="n">
        <x:f>(LN(D143)-J143)/K143</x:f>
        <x:v>-3.2666299813739132</x:v>
      </x:c>
      <x:c r="M143" t="n">
        <x:f>IF(E143=1, -LN(D143)-LN(K143)-0.5*LN(2*PI())-0.5*L143^2, LN(1-NORM.S.DIST(L143,TRUE)))</x:f>
        <x:v>-0.0005443272776291285</x:v>
      </x:c>
      <x:c r="N143" t="n">
        <x:f>-M143</x:f>
        <x:v>0.0005443272776291285</x:v>
      </x:c>
    </x:row>
    <x:row r="144">
      <x:c r="D144" t="n">
        <x:f>'Data Sample'!AH144</x:f>
        <x:v>3</x:v>
      </x:c>
      <x:c r="E144" t="n">
        <x:f>'Data Sample'!AI144</x:f>
        <x:v>0</x:v>
      </x:c>
      <x:c r="F144" t="n">
        <x:f>'Data Sample'!AE144</x:f>
        <x:v>11</x:v>
      </x:c>
      <x:c r="G144" t="n">
        <x:f>'Data Sample'!AF144</x:f>
        <x:v>11</x:v>
      </x:c>
      <x:c r="H144" t="n">
        <x:f>'Data Sample'!N144</x:f>
        <x:v>1</x:v>
      </x:c>
      <x:c r="I144" t="n">
        <x:f>'Data Sample'!C144</x:f>
        <x:v>18</x:v>
      </x:c>
      <x:c r="J144" t="n">
        <x:f>$B$6+$B$7*F144+$B$8*G144+$B$9*H144+$B$10*I144+$B$13*--('Data Sample'!A144="MS")+$B$14*--('Data Sample'!B144="M")+$B$15*--('Data Sample'!D144="U")</x:f>
        <x:v>2.5999242091909176</x:v>
      </x:c>
      <x:c r="K144" t="n">
        <x:f>EXP($B$16)</x:f>
        <x:v>1.081251820147789</x:v>
      </x:c>
      <x:c r="L144" t="n">
        <x:f>(LN(D144)-J144)/K144</x:f>
        <x:v>-1.388494236539277</x:v>
      </x:c>
      <x:c r="M144" t="n">
        <x:f>IF(E144=1, -LN(D144)-LN(K144)-0.5*LN(2*PI())-0.5*L144^2, LN(1-NORM.S.DIST(L144,TRUE)))</x:f>
        <x:v>-0.08609539584639386</x:v>
      </x:c>
      <x:c r="N144" t="n">
        <x:f>-M144</x:f>
        <x:v>0.08609539584639386</x:v>
      </x:c>
    </x:row>
    <x:row r="145">
      <x:c r="D145" t="n">
        <x:f>'Data Sample'!AH145</x:f>
        <x:v>11</x:v>
      </x:c>
      <x:c r="E145" t="n">
        <x:f>'Data Sample'!AI145</x:f>
        <x:v>0</x:v>
      </x:c>
      <x:c r="F145" t="n">
        <x:f>'Data Sample'!AE145</x:f>
        <x:v>12</x:v>
      </x:c>
      <x:c r="G145" t="n">
        <x:f>'Data Sample'!AF145</x:f>
        <x:v>11</x:v>
      </x:c>
      <x:c r="H145" t="n">
        <x:f>'Data Sample'!N145</x:f>
        <x:v>3</x:v>
      </x:c>
      <x:c r="I145" t="n">
        <x:f>'Data Sample'!C145</x:f>
        <x:v>18</x:v>
      </x:c>
      <x:c r="J145" t="n">
        <x:f>$B$6+$B$7*F145+$B$8*G145+$B$9*H145+$B$10*I145+$B$13*--('Data Sample'!A145="MS")+$B$14*--('Data Sample'!B145="M")+$B$15*--('Data Sample'!D145="U")</x:f>
        <x:v>3.009573641266181</x:v>
      </x:c>
      <x:c r="K145" t="n">
        <x:f>EXP($B$16)</x:f>
        <x:v>1.081251820147789</x:v>
      </x:c>
      <x:c r="L145" t="n">
        <x:f>(LN(D145)-J145)/K145</x:f>
        <x:v>-0.5657131456982928</x:v>
      </x:c>
      <x:c r="M145" t="n">
        <x:f>IF(E145=1, -LN(D145)-LN(K145)-0.5*LN(2*PI())-0.5*L145^2, LN(1-NORM.S.DIST(L145,TRUE)))</x:f>
        <x:v>-0.33658440110600485</x:v>
      </x:c>
      <x:c r="N145" t="n">
        <x:f>-M145</x:f>
        <x:v>0.33658440110600485</x:v>
      </x:c>
    </x:row>
    <x:row r="146">
      <x:c r="D146" t="n">
        <x:f>'Data Sample'!AH146</x:f>
        <x:v>9</x:v>
      </x:c>
      <x:c r="E146" t="n">
        <x:f>'Data Sample'!AI146</x:f>
        <x:v>0</x:v>
      </x:c>
      <x:c r="F146" t="n">
        <x:f>'Data Sample'!AE146</x:f>
        <x:v>12</x:v>
      </x:c>
      <x:c r="G146" t="n">
        <x:f>'Data Sample'!AF146</x:f>
        <x:v>11</x:v>
      </x:c>
      <x:c r="H146" t="n">
        <x:f>'Data Sample'!N146</x:f>
        <x:v>1</x:v>
      </x:c>
      <x:c r="I146" t="n">
        <x:f>'Data Sample'!C146</x:f>
        <x:v>16</x:v>
      </x:c>
      <x:c r="J146" t="n">
        <x:f>$B$6+$B$7*F146+$B$8*G146+$B$9*H146+$B$10*I146+$B$13*--('Data Sample'!A146="MS")+$B$14*--('Data Sample'!B146="M")+$B$15*--('Data Sample'!D146="U")</x:f>
        <x:v>2.8299625097089116</x:v>
      </x:c>
      <x:c r="K146" t="n">
        <x:f>EXP($B$16)</x:f>
        <x:v>1.081251820147789</x:v>
      </x:c>
      <x:c r="L146" t="n">
        <x:f>(LN(D146)-J146)/K146</x:f>
        <x:v>-0.585190166233623</x:v>
      </x:c>
      <x:c r="M146" t="n">
        <x:f>IF(E146=1, -LN(D146)-LN(K146)-0.5*LN(2*PI())-0.5*L146^2, LN(1-NORM.S.DIST(L146,TRUE)))</x:f>
        <x:v>-0.32740734661333754</x:v>
      </x:c>
      <x:c r="N146" t="n">
        <x:f>-M146</x:f>
        <x:v>0.32740734661333754</x:v>
      </x:c>
    </x:row>
    <x:row r="147">
      <x:c r="D147" t="n">
        <x:f>'Data Sample'!AH147</x:f>
        <x:v>5</x:v>
      </x:c>
      <x:c r="E147" t="n">
        <x:f>'Data Sample'!AI147</x:f>
        <x:v>0</x:v>
      </x:c>
      <x:c r="F147" t="n">
        <x:f>'Data Sample'!AE147</x:f>
        <x:v>9</x:v>
      </x:c>
      <x:c r="G147" t="n">
        <x:f>'Data Sample'!AF147</x:f>
        <x:v>9</x:v>
      </x:c>
      <x:c r="H147" t="n">
        <x:f>'Data Sample'!N147</x:f>
        <x:v>1</x:v>
      </x:c>
      <x:c r="I147" t="n">
        <x:f>'Data Sample'!C147</x:f>
        <x:v>16</x:v>
      </x:c>
      <x:c r="J147" t="n">
        <x:f>$B$6+$B$7*F147+$B$8*G147+$B$9*H147+$B$10*I147+$B$13*--('Data Sample'!A147="MS")+$B$14*--('Data Sample'!B147="M")+$B$15*--('Data Sample'!D147="U")</x:f>
        <x:v>2.238553334857012</x:v>
      </x:c>
      <x:c r="K147" t="n">
        <x:f>EXP($B$16)</x:f>
        <x:v>1.081251820147789</x:v>
      </x:c>
      <x:c r="L147" t="n">
        <x:f>(LN(D147)-J147)/K147</x:f>
        <x:v>-0.5818398736539673</x:v>
      </x:c>
      <x:c r="M147" t="n">
        <x:f>IF(E147=1, -LN(D147)-LN(K147)-0.5*LN(2*PI())-0.5*L147^2, LN(1-NORM.S.DIST(L147,TRUE)))</x:f>
        <x:v>-0.3289726095559609</x:v>
      </x:c>
      <x:c r="N147" t="n">
        <x:f>-M147</x:f>
        <x:v>0.3289726095559609</x:v>
      </x:c>
    </x:row>
    <x:row r="148">
      <x:c r="D148" t="n">
        <x:f>'Data Sample'!AH148</x:f>
        <x:v>1</x:v>
      </x:c>
      <x:c r="E148" t="n">
        <x:f>'Data Sample'!AI148</x:f>
        <x:v>1</x:v>
      </x:c>
      <x:c r="F148" t="n">
        <x:f>'Data Sample'!AE148</x:f>
        <x:v>10</x:v>
      </x:c>
      <x:c r="G148" t="n">
        <x:f>'Data Sample'!AF148</x:f>
        <x:v>10</x:v>
      </x:c>
      <x:c r="H148" t="n">
        <x:f>'Data Sample'!N148</x:f>
        <x:v>2</x:v>
      </x:c>
      <x:c r="I148" t="n">
        <x:f>'Data Sample'!C148</x:f>
        <x:v>16</x:v>
      </x:c>
      <x:c r="J148" t="n">
        <x:f>$B$6+$B$7*F148+$B$8*G148+$B$9*H148+$B$10*I148+$B$13*--('Data Sample'!A148="MS")+$B$14*--('Data Sample'!B148="M")+$B$15*--('Data Sample'!D148="U")</x:f>
        <x:v>2.425997584394935</x:v>
      </x:c>
      <x:c r="K148" t="n">
        <x:f>EXP($B$16)</x:f>
        <x:v>1.081251820147789</x:v>
      </x:c>
      <x:c r="L148" t="n">
        <x:f>(LN(D148)-J148)/K148</x:f>
        <x:v>-2.24369341090528</x:v>
      </x:c>
      <x:c r="M148" t="n">
        <x:f>IF(E148=1, -LN(D148)-LN(K148)-0.5*LN(2*PI())-0.5*L148^2, LN(1-NORM.S.DIST(L148,TRUE)))</x:f>
        <x:v>-3.5141380569107703</x:v>
      </x:c>
      <x:c r="N148" t="n">
        <x:f>-M148</x:f>
        <x:v>3.5141380569107703</x:v>
      </x:c>
    </x:row>
    <x:row r="149">
      <x:c r="D149" t="n">
        <x:f>'Data Sample'!AH149</x:f>
        <x:v>7</x:v>
      </x:c>
      <x:c r="E149" t="n">
        <x:f>'Data Sample'!AI149</x:f>
        <x:v>0</x:v>
      </x:c>
      <x:c r="F149" t="n">
        <x:f>'Data Sample'!AE149</x:f>
        <x:v>13</x:v>
      </x:c>
      <x:c r="G149" t="n">
        <x:f>'Data Sample'!AF149</x:f>
        <x:v>14</x:v>
      </x:c>
      <x:c r="H149" t="n">
        <x:f>'Data Sample'!N149</x:f>
        <x:v>1</x:v>
      </x:c>
      <x:c r="I149" t="n">
        <x:f>'Data Sample'!C149</x:f>
        <x:v>15</x:v>
      </x:c>
      <x:c r="J149" t="n">
        <x:f>$B$6+$B$7*F149+$B$8*G149+$B$9*H149+$B$10*I149+$B$13*--('Data Sample'!A149="MS")+$B$14*--('Data Sample'!B149="M")+$B$15*--('Data Sample'!D149="U")</x:f>
        <x:v>3.8030474375736585</x:v>
      </x:c>
      <x:c r="K149" t="n">
        <x:f>EXP($B$16)</x:f>
        <x:v>1.081251820147789</x:v>
      </x:c>
      <x:c r="L149" t="n">
        <x:f>(LN(D149)-J149)/K149</x:f>
        <x:v>-1.717580728108745</x:v>
      </x:c>
      <x:c r="M149" t="n">
        <x:f>IF(E149=1, -LN(D149)-LN(K149)-0.5*LN(2*PI())-0.5*L149^2, LN(1-NORM.S.DIST(L149,TRUE)))</x:f>
        <x:v>-0.04388559819263336</x:v>
      </x:c>
      <x:c r="N149" t="n">
        <x:f>-M149</x:f>
        <x:v>0.04388559819263336</x:v>
      </x:c>
    </x:row>
    <x:row r="150">
      <x:c r="D150" t="n">
        <x:f>'Data Sample'!AH150</x:f>
        <x:v>3</x:v>
      </x:c>
      <x:c r="E150" t="n">
        <x:f>'Data Sample'!AI150</x:f>
        <x:v>1</x:v>
      </x:c>
      <x:c r="F150" t="n">
        <x:f>'Data Sample'!AE150</x:f>
        <x:v>8</x:v>
      </x:c>
      <x:c r="G150" t="n">
        <x:f>'Data Sample'!AF150</x:f>
        <x:v>9</x:v>
      </x:c>
      <x:c r="H150" t="n">
        <x:f>'Data Sample'!N150</x:f>
        <x:v>1</x:v>
      </x:c>
      <x:c r="I150" t="n">
        <x:f>'Data Sample'!C150</x:f>
        <x:v>15</x:v>
      </x:c>
      <x:c r="J150" t="n">
        <x:f>$B$6+$B$7*F150+$B$8*G150+$B$9*H150+$B$10*I150+$B$13*--('Data Sample'!A150="MS")+$B$14*--('Data Sample'!B150="M")+$B$15*--('Data Sample'!D150="U")</x:f>
        <x:v>1.9569575352120645</x:v>
      </x:c>
      <x:c r="K150" t="n">
        <x:f>EXP($B$16)</x:f>
        <x:v>1.081251820147789</x:v>
      </x:c>
      <x:c r="L150" t="n">
        <x:f>(LN(D150)-J150)/K150</x:f>
        <x:v>-0.7938439783866753</x:v>
      </x:c>
      <x:c r="M150" t="n">
        <x:f>IF(E150=1, -LN(D150)-LN(K150)-0.5*LN(2*PI())-0.5*L150^2, LN(1-NORM.S.DIST(L150,TRUE)))</x:f>
        <x:v>-2.4107644155193872</x:v>
      </x:c>
      <x:c r="N150" t="n">
        <x:f>-M150</x:f>
        <x:v>2.4107644155193872</x:v>
      </x:c>
    </x:row>
    <x:row r="151">
      <x:c r="D151" t="n">
        <x:f>'Data Sample'!AH151</x:f>
        <x:v>7</x:v>
      </x:c>
      <x:c r="E151" t="n">
        <x:f>'Data Sample'!AI151</x:f>
        <x:v>0</x:v>
      </x:c>
      <x:c r="F151" t="n">
        <x:f>'Data Sample'!AE151</x:f>
        <x:v>9</x:v>
      </x:c>
      <x:c r="G151" t="n">
        <x:f>'Data Sample'!AF151</x:f>
        <x:v>11</x:v>
      </x:c>
      <x:c r="H151" t="n">
        <x:f>'Data Sample'!N151</x:f>
        <x:v>4</x:v>
      </x:c>
      <x:c r="I151" t="n">
        <x:f>'Data Sample'!C151</x:f>
        <x:v>15</x:v>
      </x:c>
      <x:c r="J151" t="n">
        <x:f>$B$6+$B$7*F151+$B$8*G151+$B$9*H151+$B$10*I151+$B$13*--('Data Sample'!A151="MS")+$B$14*--('Data Sample'!B151="M")+$B$15*--('Data Sample'!D151="U")</x:f>
        <x:v>2.628277924549759</x:v>
      </x:c>
      <x:c r="K151" t="n">
        <x:f>EXP($B$16)</x:f>
        <x:v>1.081251820147789</x:v>
      </x:c>
      <x:c r="L151" t="n">
        <x:f>(LN(D151)-J151)/K151</x:f>
        <x:v>-0.6310905219111471</x:v>
      </x:c>
      <x:c r="M151" t="n">
        <x:f>IF(E151=1, -LN(D151)-LN(K151)-0.5*LN(2*PI())-0.5*L151^2, LN(1-NORM.S.DIST(L151,TRUE)))</x:f>
        <x:v>-0.30651248238019346</x:v>
      </x:c>
      <x:c r="N151" t="n">
        <x:f>-M151</x:f>
        <x:v>0.30651248238019346</x:v>
      </x:c>
    </x:row>
  </x:sheetData>
  <x:mergeCells>
    <x:mergeCell ref="A1:B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</x:cols>
  <x:sheetData>
    <x:row r="1">
      <x:c r="A1" s="12" t="str">
        <x:v>time</x:v>
      </x:c>
      <x:c r="B1" s="12" t="str">
        <x:v>at_risk</x:v>
      </x:c>
      <x:c r="C1" s="12" t="str">
        <x:v>events</x:v>
      </x:c>
      <x:c r="D1" s="12" t="str">
        <x:v>censored_at_time</x:v>
      </x:c>
      <x:c r="E1" s="12" t="str">
        <x:v>kaplan_meier_survival</x:v>
      </x:c>
    </x:row>
    <x:row r="2">
      <x:c r="A2" t="n">
        <x:v>1</x:v>
      </x:c>
      <x:c r="B2" t="n">
        <x:v>649</x:v>
      </x:c>
      <x:c r="C2" t="n">
        <x:v>48</x:v>
      </x:c>
      <x:c r="D2" t="n">
        <x:v>196</x:v>
      </x:c>
      <x:c r="E2" t="n">
        <x:v>0.92604</x:v>
      </x:c>
    </x:row>
    <x:row r="3">
      <x:c r="A3" t="n">
        <x:v>2</x:v>
      </x:c>
      <x:c r="B3" t="n">
        <x:v>405</x:v>
      </x:c>
      <x:c r="C3" t="n">
        <x:v>1</x:v>
      </x:c>
      <x:c r="D3" t="n">
        <x:v>11</x:v>
      </x:c>
      <x:c r="E3" t="n">
        <x:v>0.923754</x:v>
      </x:c>
    </x:row>
    <x:row r="4">
      <x:c r="A4" t="n">
        <x:v>3</x:v>
      </x:c>
      <x:c r="B4" t="n">
        <x:v>393</x:v>
      </x:c>
      <x:c r="C4" t="n">
        <x:v>22</x:v>
      </x:c>
      <x:c r="D4" t="n">
        <x:v>88</x:v>
      </x:c>
      <x:c r="E4" t="n">
        <x:v>0.872042</x:v>
      </x:c>
    </x:row>
    <x:row r="5">
      <x:c r="A5" t="n">
        <x:v>4</x:v>
      </x:c>
      <x:c r="B5" t="n">
        <x:v>283</x:v>
      </x:c>
      <x:c r="C5" t="n">
        <x:v>3</x:v>
      </x:c>
      <x:c r="D5" t="n">
        <x:v>4</x:v>
      </x:c>
      <x:c r="E5" t="n">
        <x:v>0.862798</x:v>
      </x:c>
    </x:row>
    <x:row r="6">
      <x:c r="A6" t="n">
        <x:v>5</x:v>
      </x:c>
      <x:c r="B6" t="n">
        <x:v>276</x:v>
      </x:c>
      <x:c r="C6" t="n">
        <x:v>19</x:v>
      </x:c>
      <x:c r="D6" t="n">
        <x:v>74</x:v>
      </x:c>
      <x:c r="E6" t="n">
        <x:v>0.803402</x:v>
      </x:c>
    </x:row>
    <x:row r="7">
      <x:c r="A7" t="n">
        <x:v>6</x:v>
      </x:c>
      <x:c r="B7" t="n">
        <x:v>183</x:v>
      </x:c>
      <x:c r="C7" t="n">
        <x:v>4</x:v>
      </x:c>
      <x:c r="D7" t="n">
        <x:v>8</x:v>
      </x:c>
      <x:c r="E7" t="n">
        <x:v>0.785842</x:v>
      </x:c>
    </x:row>
    <x:row r="8">
      <x:c r="A8" t="n">
        <x:v>7</x:v>
      </x:c>
      <x:c r="B8" t="n">
        <x:v>171</x:v>
      </x:c>
      <x:c r="C8" t="n">
        <x:v>11</x:v>
      </x:c>
      <x:c r="D8" t="n">
        <x:v>38</x:v>
      </x:c>
      <x:c r="E8" t="n">
        <x:v>0.73529</x:v>
      </x:c>
    </x:row>
    <x:row r="9">
      <x:c r="A9" t="n">
        <x:v>8</x:v>
      </x:c>
      <x:c r="B9" t="n">
        <x:v>122</x:v>
      </x:c>
      <x:c r="C9" t="n">
        <x:v>1</x:v>
      </x:c>
      <x:c r="D9" t="n">
        <x:v>2</x:v>
      </x:c>
      <x:c r="E9" t="n">
        <x:v>0.729263</x:v>
      </x:c>
    </x:row>
    <x:row r="10">
      <x:c r="A10" t="n">
        <x:v>9</x:v>
      </x:c>
      <x:c r="B10" t="n">
        <x:v>119</x:v>
      </x:c>
      <x:c r="C10" t="n">
        <x:v>12</x:v>
      </x:c>
      <x:c r="D10" t="n">
        <x:v>30</x:v>
      </x:c>
      <x:c r="E10" t="n">
        <x:v>0.655724</x:v>
      </x:c>
    </x:row>
    <x:row r="11">
      <x:c r="A11" t="n">
        <x:v>10</x:v>
      </x:c>
      <x:c r="B11" t="n">
        <x:v>77</x:v>
      </x:c>
      <x:c r="C11" t="n">
        <x:v>4</x:v>
      </x:c>
      <x:c r="D11" t="n">
        <x:v>3</x:v>
      </x:c>
      <x:c r="E11" t="n">
        <x:v>0.621661</x:v>
      </x:c>
    </x:row>
    <x:row r="12">
      <x:c r="A12" t="n">
        <x:v>11</x:v>
      </x:c>
      <x:c r="B12" t="n">
        <x:v>70</x:v>
      </x:c>
      <x:c r="C12" t="n">
        <x:v>3</x:v>
      </x:c>
      <x:c r="D12" t="n">
        <x:v>18</x:v>
      </x:c>
      <x:c r="E12" t="n">
        <x:v>0.595018</x:v>
      </x:c>
    </x:row>
    <x:row r="13">
      <x:c r="A13" t="n">
        <x:v>13</x:v>
      </x:c>
      <x:c r="B13" t="n">
        <x:v>44</x:v>
      </x:c>
      <x:c r="C13" t="n">
        <x:v>7</x:v>
      </x:c>
      <x:c r="D13" t="n">
        <x:v>5</x:v>
      </x:c>
      <x:c r="E13" t="n">
        <x:v>0.500356</x:v>
      </x:c>
    </x:row>
    <x:row r="14">
      <x:c r="A14" t="n">
        <x:v>15</x:v>
      </x:c>
      <x:c r="B14" t="n">
        <x:v>31</x:v>
      </x:c>
      <x:c r="C14" t="n">
        <x:v>6</x:v>
      </x:c>
      <x:c r="D14" t="n">
        <x:v>2</x:v>
      </x:c>
      <x:c r="E14" t="n">
        <x:v>0.403513</x:v>
      </x:c>
    </x:row>
    <x:row r="15">
      <x:c r="A15" t="n">
        <x:v>17</x:v>
      </x:c>
      <x:c r="B15" t="n">
        <x:v>21</x:v>
      </x:c>
      <x:c r="C15" t="n">
        <x:v>4</x:v>
      </x:c>
      <x:c r="D15" t="n">
        <x:v>6</x:v>
      </x:c>
      <x:c r="E15" t="n">
        <x:v>0.326653</x:v>
      </x:c>
    </x:row>
    <x:row r="16">
      <x:c r="A16" t="n">
        <x:v>19</x:v>
      </x:c>
      <x:c r="B16" t="n">
        <x:v>11</x:v>
      </x:c>
      <x:c r="C16" t="n">
        <x:v>1</x:v>
      </x:c>
      <x:c r="D16" t="n">
        <x:v>2</x:v>
      </x:c>
      <x:c r="E16" t="n">
        <x:v>0.296958</x:v>
      </x:c>
    </x:row>
    <x:row r="17">
      <x:c r="A17" t="n">
        <x:v>22</x:v>
      </x:c>
      <x:c r="B17" t="n">
        <x:v>8</x:v>
      </x:c>
      <x:c r="C17" t="n">
        <x:v>1</x:v>
      </x:c>
      <x:c r="D17" t="n">
        <x:v>1</x:v>
      </x:c>
      <x:c r="E17" t="n">
        <x:v>0.259838</x:v>
      </x:c>
    </x:row>
    <x:row r="18">
      <x:c r="A18" t="n">
        <x:v>23</x:v>
      </x:c>
      <x:c r="B18" t="n">
        <x:v>6</x:v>
      </x:c>
      <x:c r="C18" t="n">
        <x:v>1</x:v>
      </x:c>
      <x:c r="D18" t="n">
        <x:v>1</x:v>
      </x:c>
      <x:c r="E18" t="n">
        <x:v>0.216532</x:v>
      </x:c>
    </x:row>
    <x:row r="19">
      <x:c r="A19" t="n">
        <x:v>25</x:v>
      </x:c>
      <x:c r="B19" t="n">
        <x:v>4</x:v>
      </x:c>
      <x:c r="C19" t="n">
        <x:v>1</x:v>
      </x:c>
      <x:c r="D19" t="n">
        <x:v>0</x:v>
      </x:c>
      <x:c r="E19" t="n">
        <x:v>0.162399</x:v>
      </x:c>
    </x:row>
    <x:row r="20">
      <x:c r="A20" t="n">
        <x:v>27</x:v>
      </x:c>
      <x:c r="B20" t="n">
        <x:v>3</x:v>
      </x:c>
      <x:c r="C20" t="n">
        <x:v>1</x:v>
      </x:c>
      <x:c r="D20" t="n">
        <x:v>0</x:v>
      </x:c>
      <x:c r="E20" t="n">
        <x:v>0.108266</x:v>
      </x:c>
    </x:row>
    <x:row r="21">
      <x:c r="A21" t="n">
        <x:v>31</x:v>
      </x:c>
      <x:c r="B21" t="n">
        <x:v>2</x:v>
      </x:c>
      <x:c r="C21" t="n">
        <x:v>1</x:v>
      </x:c>
      <x:c r="D21" t="n">
        <x:v>0</x:v>
      </x:c>
      <x:c r="E21" t="n">
        <x:v>0.054133</x:v>
      </x:c>
    </x:row>
  </x:sheetData>
  <x:pageMargins left="0.7" right="0.7" top="0.75" bottom="0.75" header="0.3" footer="0.3"/>
</x:worksheet>
</file>