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03d5cbe63fe4af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424dfc292c104cea"/>
    <x:sheet xmlns:r="http://schemas.openxmlformats.org/officeDocument/2006/relationships" name="Data" sheetId="2" r:id="R5cf2193ff4dd452e"/>
    <x:sheet xmlns:r="http://schemas.openxmlformats.org/officeDocument/2006/relationships" name="Setup" sheetId="3" r:id="R2ef680eda02f4e4c"/>
    <x:sheet xmlns:r="http://schemas.openxmlformats.org/officeDocument/2006/relationships" name="Calculations" sheetId="4" r:id="Rc6a647a2bf624be4"/>
    <x:sheet xmlns:r="http://schemas.openxmlformats.org/officeDocument/2006/relationships" name="Results" sheetId="5" r:id="R76bda98b9cbe42eb"/>
    <x:sheet xmlns:r="http://schemas.openxmlformats.org/officeDocument/2006/relationships" name="Formula_Guide" sheetId="6" r:id="R1fe37cf09fd7419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00"/>
    <x:numFmt numFmtId="201" formatCode="0.0000"/>
  </x:numFmts>
  <x:fonts count="4">
    <x:font>
      <x:sz val="11"/>
      <x:name val="Carlito"/>
    </x:font>
    <x:font>
      <x:b/>
      <x:sz val="15"/>
      <x:color rgb="FFFFFFFF"/>
      <x:name val="Carlito"/>
    </x:font>
    <x:font>
      <x:b/>
      <x:sz val="11"/>
      <x:color rgb="FF1F4E79"/>
      <x:name val="Carlito"/>
    </x:font>
    <x:font>
      <x:b/>
      <x:sz val="11"/>
      <x:color rgb="FFFFFFFF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FF1F4E79"/>
      </x:patternFill>
    </x:fill>
    <x:fill>
      <x:patternFill patternType="solid">
        <x:fgColor rgb="FFD9EAF7"/>
      </x:patternFill>
    </x:fill>
    <x:fill>
      <x:patternFill patternType="solid">
        <x:fgColor rgb="FF5B9BD5"/>
      </x:patternFill>
    </x:fill>
  </x:fills>
  <x:borders count="2">
    <x:border/>
    <x:border/>
  </x:borders>
  <x:cellStyleXfs count="1">
    <x:xf numFmtId="0" fontId="0" fillId="0" borderId="0"/>
  </x:cellStyleXfs>
  <x:cellXfs count="3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8578eee03ea42f3" /><Relationship Type="http://schemas.openxmlformats.org/officeDocument/2006/relationships/theme" Target="/xl/theme/theme1.xml" Id="R9fa2211459f84a1a" /><Relationship Type="http://schemas.openxmlformats.org/officeDocument/2006/relationships/sharedStrings" Target="/xl/sharedStrings.xml" Id="Rc3714cc2ab0c4953" /><Relationship Type="http://schemas.openxmlformats.org/officeDocument/2006/relationships/worksheet" Target="/xl/worksheets/sheet1.xml" Id="R424dfc292c104cea" /><Relationship Type="http://schemas.openxmlformats.org/officeDocument/2006/relationships/worksheet" Target="/xl/worksheets/sheet2.xml" Id="R5cf2193ff4dd452e" /><Relationship Type="http://schemas.openxmlformats.org/officeDocument/2006/relationships/worksheet" Target="/xl/worksheets/sheet3.xml" Id="R2ef680eda02f4e4c" /><Relationship Type="http://schemas.openxmlformats.org/officeDocument/2006/relationships/worksheet" Target="/xl/worksheets/sheet4.xml" Id="Rc6a647a2bf624be4" /><Relationship Type="http://schemas.openxmlformats.org/officeDocument/2006/relationships/worksheet" Target="/xl/worksheets/sheet5.xml" Id="R76bda98b9cbe42eb" /><Relationship Type="http://schemas.openxmlformats.org/officeDocument/2006/relationships/worksheet" Target="/xl/worksheets/sheet6.xml" Id="R1fe37cf09fd7419a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fa01976258c54fad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Regression variance components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Series 1</c:v>
          </c:tx>
          <c:cat>
            <c:strRef>
              <c:f>'Results'!$A$18:$A$20</c:f>
              <c:strCache>
                <c:ptCount val="0"/>
              </c:strCache>
            </c:strRef>
          </c:cat>
          <c:val>
            <c:numRef>
              <c:f>'Results'!$B$18:$B$20</c:f>
              <c:numCache>
                <c:formatCode>0.0000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14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fa01976258c54fad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5.xml.rels>&#65279;<?xml version="1.0" encoding="utf-8"?><Relationships xmlns="http://schemas.openxmlformats.org/package/2006/relationships"><Relationship Type="http://schemas.openxmlformats.org/officeDocument/2006/relationships/drawing" Target="/xl/drawings/drawing1.xml" Id="Rc512efe397eb4065" /></Relationships>
</file>

<file path=xl/worksheets/sheet1.xml><?xml version="1.0" encoding="utf-8"?>
<x:worksheet xmlns:x="http://schemas.openxmlformats.org/spreadsheetml/2006/main">
  <x:sheetFormatPr defaultRowHeight="15"/>
  <x:cols>
    <x:col min="1" max="1" width="36" hidden="0" customWidth="1"/>
    <x:col min="2" max="2" width="36" hidden="0" customWidth="1"/>
  </x:cols>
  <x:sheetData>
    <x:row r="1">
      <x:c r="A1" s="4" t="str">
        <x:v>Correlation vs Regression - Fully Worked Excel File</x:v>
      </x:c>
      <x:c r="B1" s="4"/>
      <x:c r="C1" s="4"/>
      <x:c r="D1" s="4"/>
      <x:c r="E1" s="4"/>
      <x:c r="F1" s="4"/>
      <x:c r="G1" s="4"/>
      <x:c r="H1" s="4"/>
    </x:row>
    <x:row r="3">
      <x:c r="A3" s="9" t="str">
        <x:v>Folder</x:v>
      </x:c>
      <x:c r="B3" s="12" t="str">
        <x:v>D:\DATA ANALYSIS\G Correlation Tests\Correlation vs Regression</x:v>
      </x:c>
    </x:row>
    <x:row r="4">
      <x:c r="A4" s="9" t="str">
        <x:v>Dataset</x:v>
      </x:c>
      <x:c r="B4" s="12" t="str">
        <x:v>Paste dataset.csv into the Data sheet, keeping the header row.</x:v>
      </x:c>
    </x:row>
    <x:row r="5">
      <x:c r="A5" s="9" t="str">
        <x:v>Default X variable</x:v>
      </x:c>
      <x:c r="B5" s="12" t="str">
        <x:v>G2</x:v>
      </x:c>
    </x:row>
    <x:row r="6">
      <x:c r="A6" s="9" t="str">
        <x:v>Default Y variable</x:v>
      </x:c>
      <x:c r="B6" s="12" t="str">
        <x:v>G3</x:v>
      </x:c>
    </x:row>
    <x:row r="7">
      <x:c r="A7" s="9" t="str">
        <x:v>Workflow</x:v>
      </x:c>
      <x:c r="B7" s="12" t="str">
        <x:v>Correlation measures strength/direction; regression provides prediction equation, R squared, ANOVA, residuals, coefficients, and decision.</x:v>
      </x:c>
    </x:row>
    <x:row r="8">
      <x:c r="A8" s="9" t="str">
        <x:v>Formula capacity</x:v>
      </x:c>
      <x:c r="B8" s="12" t="str">
        <x:v>Rows 2:151 in Calculations are formula driven. Fill formulas downward if your dataset has more rows.</x:v>
      </x:c>
    </x:row>
    <x:row r="9">
      <x:c r="A9" s="9" t="str">
        <x:v>Important note</x:v>
      </x:c>
      <x:c r="B9" s="12" t="str">
        <x:v>Demo data is included so the workbook opens as a fully worked example. Replace demo rows with your real dataset.csv.</x:v>
      </x:c>
    </x:row>
    <x:row r="10">
      <x:c r="A10" s="9" t="str">
        <x:v>Outputs</x:v>
      </x:c>
      <x:c r="B10" s="12" t="str">
        <x:v>See Results for final numbers and Calculations for row-by-row predicted values/residuals.</x:v>
      </x:c>
    </x:row>
  </x:sheetData>
  <x:mergeCells>
    <x:mergeCell ref="A1:H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1" hidden="0" customWidth="1"/>
    <x:col min="2" max="2" width="11" hidden="0" customWidth="1"/>
    <x:col min="3" max="3" width="11" hidden="0" customWidth="1"/>
    <x:col min="4" max="4" width="11" hidden="0" customWidth="1"/>
    <x:col min="5" max="5" width="11" hidden="0" customWidth="1"/>
    <x:col min="6" max="6" width="11" hidden="0" customWidth="1"/>
    <x:col min="7" max="7" width="11" hidden="0" customWidth="1"/>
    <x:col min="8" max="8" width="11" hidden="0" customWidth="1"/>
    <x:col min="9" max="9" width="11" hidden="0" customWidth="1"/>
    <x:col min="10" max="10" width="11" hidden="0" customWidth="1"/>
    <x:col min="11" max="11" width="11" hidden="0" customWidth="1"/>
    <x:col min="12" max="12" width="11" hidden="0" customWidth="1"/>
    <x:col min="13" max="13" width="11" hidden="0" customWidth="1"/>
    <x:col min="14" max="14" width="11" hidden="0" customWidth="1"/>
    <x:col min="15" max="15" width="11" hidden="0" customWidth="1"/>
    <x:col min="16" max="16" width="11" hidden="0" customWidth="1"/>
    <x:col min="17" max="17" width="11" hidden="0" customWidth="1"/>
    <x:col min="18" max="18" width="11" hidden="0" customWidth="1"/>
    <x:col min="19" max="19" width="11" hidden="0" customWidth="1"/>
    <x:col min="20" max="20" width="11" hidden="0" customWidth="1"/>
    <x:col min="21" max="21" width="11" hidden="0" customWidth="1"/>
    <x:col min="22" max="22" width="11" hidden="0" customWidth="1"/>
    <x:col min="23" max="23" width="11" hidden="0" customWidth="1"/>
    <x:col min="24" max="24" width="11" hidden="0" customWidth="1"/>
    <x:col min="25" max="25" width="11" hidden="0" customWidth="1"/>
    <x:col min="26" max="26" width="11" hidden="0" customWidth="1"/>
    <x:col min="27" max="27" width="11" hidden="0" customWidth="1"/>
    <x:col min="28" max="28" width="11" hidden="0" customWidth="1"/>
    <x:col min="29" max="29" width="11" hidden="0" customWidth="1"/>
    <x:col min="30" max="30" width="11" hidden="0" customWidth="1"/>
    <x:col min="31" max="31" width="11" hidden="0" customWidth="1"/>
    <x:col min="32" max="32" width="11" hidden="0" customWidth="1"/>
    <x:col min="33" max="33" width="11" hidden="0" customWidth="1"/>
  </x:cols>
  <x:sheetData>
    <x:row r="1">
      <x:c r="A1" s="17" t="str">
        <x:v>school</x:v>
      </x:c>
      <x:c r="B1" s="17" t="str">
        <x:v>sex</x:v>
      </x:c>
      <x:c r="C1" s="17" t="str">
        <x:v>age</x:v>
      </x:c>
      <x:c r="D1" s="17" t="str">
        <x:v>address</x:v>
      </x:c>
      <x:c r="E1" s="17" t="str">
        <x:v>famsize</x:v>
      </x:c>
      <x:c r="F1" s="17" t="str">
        <x:v>Pstatus</x:v>
      </x:c>
      <x:c r="G1" s="17" t="str">
        <x:v>Medu</x:v>
      </x:c>
      <x:c r="H1" s="17" t="str">
        <x:v>Fedu</x:v>
      </x:c>
      <x:c r="I1" s="17" t="str">
        <x:v>Mjob</x:v>
      </x:c>
      <x:c r="J1" s="17" t="str">
        <x:v>Fjob</x:v>
      </x:c>
      <x:c r="K1" s="17" t="str">
        <x:v>reason</x:v>
      </x:c>
      <x:c r="L1" s="17" t="str">
        <x:v>guardian</x:v>
      </x:c>
      <x:c r="M1" s="17" t="str">
        <x:v>traveltime</x:v>
      </x:c>
      <x:c r="N1" s="17" t="str">
        <x:v>studytime</x:v>
      </x:c>
      <x:c r="O1" s="17" t="str">
        <x:v>failures</x:v>
      </x:c>
      <x:c r="P1" s="17" t="str">
        <x:v>schoolsup</x:v>
      </x:c>
      <x:c r="Q1" s="17" t="str">
        <x:v>famsup</x:v>
      </x:c>
      <x:c r="R1" s="17" t="str">
        <x:v>paid</x:v>
      </x:c>
      <x:c r="S1" s="17" t="str">
        <x:v>activities</x:v>
      </x:c>
      <x:c r="T1" s="17" t="str">
        <x:v>nursery</x:v>
      </x:c>
      <x:c r="U1" s="17" t="str">
        <x:v>higher</x:v>
      </x:c>
      <x:c r="V1" s="17" t="str">
        <x:v>internet</x:v>
      </x:c>
      <x:c r="W1" s="17" t="str">
        <x:v>romantic</x:v>
      </x:c>
      <x:c r="X1" s="17" t="str">
        <x:v>famrel</x:v>
      </x:c>
      <x:c r="Y1" s="17" t="str">
        <x:v>freetime</x:v>
      </x:c>
      <x:c r="Z1" s="17" t="str">
        <x:v>goout</x:v>
      </x:c>
      <x:c r="AA1" s="17" t="str">
        <x:v>Dalc</x:v>
      </x:c>
      <x:c r="AB1" s="17" t="str">
        <x:v>Walc</x:v>
      </x:c>
      <x:c r="AC1" s="17" t="str">
        <x:v>health</x:v>
      </x:c>
      <x:c r="AD1" s="17" t="str">
        <x:v>absences</x:v>
      </x:c>
      <x:c r="AE1" s="17" t="str">
        <x:v>G1</x:v>
      </x:c>
      <x:c r="AF1" s="17" t="str">
        <x:v>G2</x:v>
      </x:c>
      <x:c r="AG1" s="17" t="str">
        <x:v>G3</x:v>
      </x:c>
    </x:row>
    <x:row r="2">
      <x:c r="A2" t="str">
        <x:v>GP</x:v>
      </x:c>
      <x:c r="B2" t="str">
        <x:v>F</x:v>
      </x:c>
      <x:c r="C2" t="n">
        <x:v>16</x:v>
      </x:c>
      <x:c r="D2" t="str">
        <x:v>U</x:v>
      </x:c>
      <x:c r="E2" t="str">
        <x:v>GT3</x:v>
      </x:c>
      <x:c r="F2" t="str">
        <x:v>T</x:v>
      </x:c>
      <x:c r="G2" t="n">
        <x:v>2</x:v>
      </x:c>
      <x:c r="H2" t="n">
        <x:v>3</x:v>
      </x:c>
      <x:c r="I2" t="str">
        <x:v>health</x:v>
      </x:c>
      <x:c r="J2" t="str">
        <x:v>at_home</x:v>
      </x:c>
      <x:c r="K2" t="str">
        <x:v>home</x:v>
      </x:c>
      <x:c r="L2" t="str">
        <x:v>father</x:v>
      </x:c>
      <x:c r="M2" t="n">
        <x:v>2</x:v>
      </x:c>
      <x:c r="N2" t="n">
        <x:v>3</x:v>
      </x:c>
      <x:c r="O2" t="n">
        <x:v>0</x:v>
      </x:c>
      <x:c r="P2" t="str">
        <x:v>no</x:v>
      </x:c>
      <x:c r="Q2" t="str">
        <x:v>no</x:v>
      </x:c>
      <x:c r="R2" t="str">
        <x:v>no</x:v>
      </x:c>
      <x:c r="S2" t="str">
        <x:v>no</x:v>
      </x:c>
      <x:c r="T2" t="str">
        <x:v>yes</x:v>
      </x:c>
      <x:c r="U2" t="str">
        <x:v>yes</x:v>
      </x:c>
      <x:c r="V2" t="str">
        <x:v>yes</x:v>
      </x:c>
      <x:c r="W2" t="str">
        <x:v>no</x:v>
      </x:c>
      <x:c r="X2" t="n">
        <x:v>3</x:v>
      </x:c>
      <x:c r="Y2" t="n">
        <x:v>5</x:v>
      </x:c>
      <x:c r="Z2" t="n">
        <x:v>5</x:v>
      </x:c>
      <x:c r="AA2" t="n">
        <x:v>2</x:v>
      </x:c>
      <x:c r="AB2" t="n">
        <x:v>3</x:v>
      </x:c>
      <x:c r="AC2" t="n">
        <x:v>5</x:v>
      </x:c>
      <x:c r="AD2" t="n">
        <x:v>2</x:v>
      </x:c>
      <x:c r="AE2" t="n">
        <x:v>16</x:v>
      </x:c>
      <x:c r="AF2" t="n">
        <x:v>15</x:v>
      </x:c>
      <x:c r="AG2" t="n">
        <x:v>15</x:v>
      </x:c>
    </x:row>
    <x:row r="3">
      <x:c r="A3" t="str">
        <x:v>GP</x:v>
      </x:c>
      <x:c r="B3" t="str">
        <x:v>M</x:v>
      </x:c>
      <x:c r="C3" t="n">
        <x:v>17</x:v>
      </x:c>
      <x:c r="D3" t="str">
        <x:v>U</x:v>
      </x:c>
      <x:c r="E3" t="str">
        <x:v>GT3</x:v>
      </x:c>
      <x:c r="F3" t="str">
        <x:v>T</x:v>
      </x:c>
      <x:c r="G3" t="n">
        <x:v>3</x:v>
      </x:c>
      <x:c r="H3" t="n">
        <x:v>4</x:v>
      </x:c>
      <x:c r="I3" t="str">
        <x:v>services</x:v>
      </x:c>
      <x:c r="J3" t="str">
        <x:v>other</x:v>
      </x:c>
      <x:c r="K3" t="str">
        <x:v>reputation</x:v>
      </x:c>
      <x:c r="L3" t="str">
        <x:v>other</x:v>
      </x:c>
      <x:c r="M3" t="n">
        <x:v>3</x:v>
      </x:c>
      <x:c r="N3" t="n">
        <x:v>4</x:v>
      </x:c>
      <x:c r="O3" t="n">
        <x:v>0</x:v>
      </x:c>
      <x:c r="P3" t="str">
        <x:v>no</x:v>
      </x:c>
      <x:c r="Q3" t="str">
        <x:v>yes</x:v>
      </x:c>
      <x:c r="R3" t="str">
        <x:v>no</x:v>
      </x:c>
      <x:c r="S3" t="str">
        <x:v>no</x:v>
      </x:c>
      <x:c r="T3" t="str">
        <x:v>yes</x:v>
      </x:c>
      <x:c r="U3" t="str">
        <x:v>yes</x:v>
      </x:c>
      <x:c r="V3" t="str">
        <x:v>yes</x:v>
      </x:c>
      <x:c r="W3" t="str">
        <x:v>no</x:v>
      </x:c>
      <x:c r="X3" t="n">
        <x:v>4</x:v>
      </x:c>
      <x:c r="Y3" t="n">
        <x:v>2</x:v>
      </x:c>
      <x:c r="Z3" t="n">
        <x:v>1</x:v>
      </x:c>
      <x:c r="AA3" t="n">
        <x:v>3</x:v>
      </x:c>
      <x:c r="AB3" t="n">
        <x:v>4</x:v>
      </x:c>
      <x:c r="AC3" t="n">
        <x:v>2</x:v>
      </x:c>
      <x:c r="AD3" t="n">
        <x:v>4</x:v>
      </x:c>
      <x:c r="AE3" t="n">
        <x:v>19</x:v>
      </x:c>
      <x:c r="AF3" t="n">
        <x:v>19</x:v>
      </x:c>
      <x:c r="AG3" t="n">
        <x:v>18</x:v>
      </x:c>
    </x:row>
    <x:row r="4">
      <x:c r="A4" t="str">
        <x:v>GP</x:v>
      </x:c>
      <x:c r="B4" t="str">
        <x:v>F</x:v>
      </x:c>
      <x:c r="C4" t="n">
        <x:v>18</x:v>
      </x:c>
      <x:c r="D4" t="str">
        <x:v>R</x:v>
      </x:c>
      <x:c r="E4" t="str">
        <x:v>GT3</x:v>
      </x:c>
      <x:c r="F4" t="str">
        <x:v>T</x:v>
      </x:c>
      <x:c r="G4" t="n">
        <x:v>4</x:v>
      </x:c>
      <x:c r="H4" t="n">
        <x:v>1</x:v>
      </x:c>
      <x:c r="I4" t="str">
        <x:v>at_home</x:v>
      </x:c>
      <x:c r="J4" t="str">
        <x:v>teacher</x:v>
      </x:c>
      <x:c r="K4" t="str">
        <x:v>other</x:v>
      </x:c>
      <x:c r="L4" t="str">
        <x:v>mother</x:v>
      </x:c>
      <x:c r="M4" t="n">
        <x:v>4</x:v>
      </x:c>
      <x:c r="N4" t="n">
        <x:v>1</x:v>
      </x:c>
      <x:c r="O4" t="n">
        <x:v>0</x:v>
      </x:c>
      <x:c r="P4" t="str">
        <x:v>no</x:v>
      </x:c>
      <x:c r="Q4" t="str">
        <x:v>no</x:v>
      </x:c>
      <x:c r="R4" t="str">
        <x:v>yes</x:v>
      </x:c>
      <x:c r="S4" t="str">
        <x:v>no</x:v>
      </x:c>
      <x:c r="T4" t="str">
        <x:v>yes</x:v>
      </x:c>
      <x:c r="U4" t="str">
        <x:v>yes</x:v>
      </x:c>
      <x:c r="V4" t="str">
        <x:v>yes</x:v>
      </x:c>
      <x:c r="W4" t="str">
        <x:v>no</x:v>
      </x:c>
      <x:c r="X4" t="n">
        <x:v>5</x:v>
      </x:c>
      <x:c r="Y4" t="n">
        <x:v>3</x:v>
      </x:c>
      <x:c r="Z4" t="n">
        <x:v>2</x:v>
      </x:c>
      <x:c r="AA4" t="n">
        <x:v>1</x:v>
      </x:c>
      <x:c r="AB4" t="n">
        <x:v>5</x:v>
      </x:c>
      <x:c r="AC4" t="n">
        <x:v>3</x:v>
      </x:c>
      <x:c r="AD4" t="n">
        <x:v>6</x:v>
      </x:c>
      <x:c r="AE4" t="n">
        <x:v>16</x:v>
      </x:c>
      <x:c r="AF4" t="n">
        <x:v>17</x:v>
      </x:c>
      <x:c r="AG4" t="n">
        <x:v>16</x:v>
      </x:c>
    </x:row>
    <x:row r="5">
      <x:c r="A5" t="str">
        <x:v>GP</x:v>
      </x:c>
      <x:c r="B5" t="str">
        <x:v>M</x:v>
      </x:c>
      <x:c r="C5" t="n">
        <x:v>19</x:v>
      </x:c>
      <x:c r="D5" t="str">
        <x:v>U</x:v>
      </x:c>
      <x:c r="E5" t="str">
        <x:v>LE3</x:v>
      </x:c>
      <x:c r="F5" t="str">
        <x:v>T</x:v>
      </x:c>
      <x:c r="G5" t="n">
        <x:v>1</x:v>
      </x:c>
      <x:c r="H5" t="n">
        <x:v>2</x:v>
      </x:c>
      <x:c r="I5" t="str">
        <x:v>other</x:v>
      </x:c>
      <x:c r="J5" t="str">
        <x:v>health</x:v>
      </x:c>
      <x:c r="K5" t="str">
        <x:v>course</x:v>
      </x:c>
      <x:c r="L5" t="str">
        <x:v>father</x:v>
      </x:c>
      <x:c r="M5" t="n">
        <x:v>1</x:v>
      </x:c>
      <x:c r="N5" t="n">
        <x:v>2</x:v>
      </x:c>
      <x:c r="O5" t="n">
        <x:v>0</x:v>
      </x:c>
      <x:c r="P5" t="str">
        <x:v>no</x:v>
      </x:c>
      <x:c r="Q5" t="str">
        <x:v>yes</x:v>
      </x:c>
      <x:c r="R5" t="str">
        <x:v>no</x:v>
      </x:c>
      <x:c r="S5" t="str">
        <x:v>yes</x:v>
      </x:c>
      <x:c r="T5" t="str">
        <x:v>yes</x:v>
      </x:c>
      <x:c r="U5" t="str">
        <x:v>yes</x:v>
      </x:c>
      <x:c r="V5" t="str">
        <x:v>yes</x:v>
      </x:c>
      <x:c r="W5" t="str">
        <x:v>no</x:v>
      </x:c>
      <x:c r="X5" t="n">
        <x:v>2</x:v>
      </x:c>
      <x:c r="Y5" t="n">
        <x:v>4</x:v>
      </x:c>
      <x:c r="Z5" t="n">
        <x:v>3</x:v>
      </x:c>
      <x:c r="AA5" t="n">
        <x:v>2</x:v>
      </x:c>
      <x:c r="AB5" t="n">
        <x:v>1</x:v>
      </x:c>
      <x:c r="AC5" t="n">
        <x:v>4</x:v>
      </x:c>
      <x:c r="AD5" t="n">
        <x:v>8</x:v>
      </x:c>
      <x:c r="AE5" t="n">
        <x:v>12</x:v>
      </x:c>
      <x:c r="AF5" t="n">
        <x:v>14</x:v>
      </x:c>
      <x:c r="AG5" t="n">
        <x:v>13</x:v>
      </x:c>
    </x:row>
    <x:row r="6">
      <x:c r="A6" t="str">
        <x:v>GP</x:v>
      </x:c>
      <x:c r="B6" t="str">
        <x:v>F</x:v>
      </x:c>
      <x:c r="C6" t="n">
        <x:v>15</x:v>
      </x:c>
      <x:c r="D6" t="str">
        <x:v>U</x:v>
      </x:c>
      <x:c r="E6" t="str">
        <x:v>GT3</x:v>
      </x:c>
      <x:c r="F6" t="str">
        <x:v>A</x:v>
      </x:c>
      <x:c r="G6" t="n">
        <x:v>2</x:v>
      </x:c>
      <x:c r="H6" t="n">
        <x:v>3</x:v>
      </x:c>
      <x:c r="I6" t="str">
        <x:v>teacher</x:v>
      </x:c>
      <x:c r="J6" t="str">
        <x:v>services</x:v>
      </x:c>
      <x:c r="K6" t="str">
        <x:v>home</x:v>
      </x:c>
      <x:c r="L6" t="str">
        <x:v>other</x:v>
      </x:c>
      <x:c r="M6" t="n">
        <x:v>2</x:v>
      </x:c>
      <x:c r="N6" t="n">
        <x:v>3</x:v>
      </x:c>
      <x:c r="O6" t="n">
        <x:v>0</x:v>
      </x:c>
      <x:c r="P6" t="str">
        <x:v>yes</x:v>
      </x:c>
      <x:c r="Q6" t="str">
        <x:v>no</x:v>
      </x:c>
      <x:c r="R6" t="str">
        <x:v>no</x:v>
      </x:c>
      <x:c r="S6" t="str">
        <x:v>no</x:v>
      </x:c>
      <x:c r="T6" t="str">
        <x:v>yes</x:v>
      </x:c>
      <x:c r="U6" t="str">
        <x:v>yes</x:v>
      </x:c>
      <x:c r="V6" t="str">
        <x:v>yes</x:v>
      </x:c>
      <x:c r="W6" t="str">
        <x:v>no</x:v>
      </x:c>
      <x:c r="X6" t="n">
        <x:v>3</x:v>
      </x:c>
      <x:c r="Y6" t="n">
        <x:v>5</x:v>
      </x:c>
      <x:c r="Z6" t="n">
        <x:v>4</x:v>
      </x:c>
      <x:c r="AA6" t="n">
        <x:v>3</x:v>
      </x:c>
      <x:c r="AB6" t="n">
        <x:v>2</x:v>
      </x:c>
      <x:c r="AC6" t="n">
        <x:v>5</x:v>
      </x:c>
      <x:c r="AD6" t="n">
        <x:v>10</x:v>
      </x:c>
      <x:c r="AE6" t="n">
        <x:v>16</x:v>
      </x:c>
      <x:c r="AF6" t="n">
        <x:v>14</x:v>
      </x:c>
      <x:c r="AG6" t="n">
        <x:v>14</x:v>
      </x:c>
    </x:row>
    <x:row r="7">
      <x:c r="A7" t="str">
        <x:v>GP</x:v>
      </x:c>
      <x:c r="B7" t="str">
        <x:v>M</x:v>
      </x:c>
      <x:c r="C7" t="n">
        <x:v>16</x:v>
      </x:c>
      <x:c r="D7" t="str">
        <x:v>R</x:v>
      </x:c>
      <x:c r="E7" t="str">
        <x:v>GT3</x:v>
      </x:c>
      <x:c r="F7" t="str">
        <x:v>T</x:v>
      </x:c>
      <x:c r="G7" t="n">
        <x:v>3</x:v>
      </x:c>
      <x:c r="H7" t="n">
        <x:v>4</x:v>
      </x:c>
      <x:c r="I7" t="str">
        <x:v>health</x:v>
      </x:c>
      <x:c r="J7" t="str">
        <x:v>at_home</x:v>
      </x:c>
      <x:c r="K7" t="str">
        <x:v>reputation</x:v>
      </x:c>
      <x:c r="L7" t="str">
        <x:v>mother</x:v>
      </x:c>
      <x:c r="M7" t="n">
        <x:v>3</x:v>
      </x:c>
      <x:c r="N7" t="n">
        <x:v>4</x:v>
      </x:c>
      <x:c r="O7" t="n">
        <x:v>0</x:v>
      </x:c>
      <x:c r="P7" t="str">
        <x:v>no</x:v>
      </x:c>
      <x:c r="Q7" t="str">
        <x:v>yes</x:v>
      </x:c>
      <x:c r="R7" t="str">
        <x:v>yes</x:v>
      </x:c>
      <x:c r="S7" t="str">
        <x:v>no</x:v>
      </x:c>
      <x:c r="T7" t="str">
        <x:v>yes</x:v>
      </x:c>
      <x:c r="U7" t="str">
        <x:v>yes</x:v>
      </x:c>
      <x:c r="V7" t="str">
        <x:v>no</x:v>
      </x:c>
      <x:c r="W7" t="str">
        <x:v>no</x:v>
      </x:c>
      <x:c r="X7" t="n">
        <x:v>4</x:v>
      </x:c>
      <x:c r="Y7" t="n">
        <x:v>2</x:v>
      </x:c>
      <x:c r="Z7" t="n">
        <x:v>5</x:v>
      </x:c>
      <x:c r="AA7" t="n">
        <x:v>1</x:v>
      </x:c>
      <x:c r="AB7" t="n">
        <x:v>3</x:v>
      </x:c>
      <x:c r="AC7" t="n">
        <x:v>2</x:v>
      </x:c>
      <x:c r="AD7" t="n">
        <x:v>12</x:v>
      </x:c>
      <x:c r="AE7" t="n">
        <x:v>19</x:v>
      </x:c>
      <x:c r="AF7" t="n">
        <x:v>18</x:v>
      </x:c>
      <x:c r="AG7" t="n">
        <x:v>17</x:v>
      </x:c>
    </x:row>
    <x:row r="8">
      <x:c r="A8" t="str">
        <x:v>GP</x:v>
      </x:c>
      <x:c r="B8" t="str">
        <x:v>F</x:v>
      </x:c>
      <x:c r="C8" t="n">
        <x:v>17</x:v>
      </x:c>
      <x:c r="D8" t="str">
        <x:v>U</x:v>
      </x:c>
      <x:c r="E8" t="str">
        <x:v>GT3</x:v>
      </x:c>
      <x:c r="F8" t="str">
        <x:v>T</x:v>
      </x:c>
      <x:c r="G8" t="n">
        <x:v>4</x:v>
      </x:c>
      <x:c r="H8" t="n">
        <x:v>1</x:v>
      </x:c>
      <x:c r="I8" t="str">
        <x:v>services</x:v>
      </x:c>
      <x:c r="J8" t="str">
        <x:v>other</x:v>
      </x:c>
      <x:c r="K8" t="str">
        <x:v>other</x:v>
      </x:c>
      <x:c r="L8" t="str">
        <x:v>father</x:v>
      </x:c>
      <x:c r="M8" t="n">
        <x:v>4</x:v>
      </x:c>
      <x:c r="N8" t="n">
        <x:v>1</x:v>
      </x:c>
      <x:c r="O8" t="n">
        <x:v>1</x:v>
      </x:c>
      <x:c r="P8" t="str">
        <x:v>no</x:v>
      </x:c>
      <x:c r="Q8" t="str">
        <x:v>no</x:v>
      </x:c>
      <x:c r="R8" t="str">
        <x:v>no</x:v>
      </x:c>
      <x:c r="S8" t="str">
        <x:v>no</x:v>
      </x:c>
      <x:c r="T8" t="str">
        <x:v>yes</x:v>
      </x:c>
      <x:c r="U8" t="str">
        <x:v>yes</x:v>
      </x:c>
      <x:c r="V8" t="str">
        <x:v>yes</x:v>
      </x:c>
      <x:c r="W8" t="str">
        <x:v>yes</x:v>
      </x:c>
      <x:c r="X8" t="n">
        <x:v>5</x:v>
      </x:c>
      <x:c r="Y8" t="n">
        <x:v>3</x:v>
      </x:c>
      <x:c r="Z8" t="n">
        <x:v>1</x:v>
      </x:c>
      <x:c r="AA8" t="n">
        <x:v>2</x:v>
      </x:c>
      <x:c r="AB8" t="n">
        <x:v>4</x:v>
      </x:c>
      <x:c r="AC8" t="n">
        <x:v>3</x:v>
      </x:c>
      <x:c r="AD8" t="n">
        <x:v>14</x:v>
      </x:c>
      <x:c r="AE8" t="n">
        <x:v>14</x:v>
      </x:c>
      <x:c r="AF8" t="n">
        <x:v>14</x:v>
      </x:c>
      <x:c r="AG8" t="n">
        <x:v>13</x:v>
      </x:c>
    </x:row>
    <x:row r="9">
      <x:c r="A9" t="str">
        <x:v>GP</x:v>
      </x:c>
      <x:c r="B9" t="str">
        <x:v>M</x:v>
      </x:c>
      <x:c r="C9" t="n">
        <x:v>18</x:v>
      </x:c>
      <x:c r="D9" t="str">
        <x:v>U</x:v>
      </x:c>
      <x:c r="E9" t="str">
        <x:v>LE3</x:v>
      </x:c>
      <x:c r="F9" t="str">
        <x:v>T</x:v>
      </x:c>
      <x:c r="G9" t="n">
        <x:v>1</x:v>
      </x:c>
      <x:c r="H9" t="n">
        <x:v>2</x:v>
      </x:c>
      <x:c r="I9" t="str">
        <x:v>at_home</x:v>
      </x:c>
      <x:c r="J9" t="str">
        <x:v>teacher</x:v>
      </x:c>
      <x:c r="K9" t="str">
        <x:v>course</x:v>
      </x:c>
      <x:c r="L9" t="str">
        <x:v>other</x:v>
      </x:c>
      <x:c r="M9" t="n">
        <x:v>1</x:v>
      </x:c>
      <x:c r="N9" t="n">
        <x:v>2</x:v>
      </x:c>
      <x:c r="O9" t="n">
        <x:v>0</x:v>
      </x:c>
      <x:c r="P9" t="str">
        <x:v>no</x:v>
      </x:c>
      <x:c r="Q9" t="str">
        <x:v>yes</x:v>
      </x:c>
      <x:c r="R9" t="str">
        <x:v>no</x:v>
      </x:c>
      <x:c r="S9" t="str">
        <x:v>yes</x:v>
      </x:c>
      <x:c r="T9" t="str">
        <x:v>yes</x:v>
      </x:c>
      <x:c r="U9" t="str">
        <x:v>yes</x:v>
      </x:c>
      <x:c r="V9" t="str">
        <x:v>yes</x:v>
      </x:c>
      <x:c r="W9" t="str">
        <x:v>no</x:v>
      </x:c>
      <x:c r="X9" t="n">
        <x:v>2</x:v>
      </x:c>
      <x:c r="Y9" t="n">
        <x:v>4</x:v>
      </x:c>
      <x:c r="Z9" t="n">
        <x:v>2</x:v>
      </x:c>
      <x:c r="AA9" t="n">
        <x:v>3</x:v>
      </x:c>
      <x:c r="AB9" t="n">
        <x:v>5</x:v>
      </x:c>
      <x:c r="AC9" t="n">
        <x:v>4</x:v>
      </x:c>
      <x:c r="AD9" t="n">
        <x:v>16</x:v>
      </x:c>
      <x:c r="AE9" t="n">
        <x:v>12</x:v>
      </x:c>
      <x:c r="AF9" t="n">
        <x:v>13</x:v>
      </x:c>
      <x:c r="AG9" t="n">
        <x:v>12</x:v>
      </x:c>
    </x:row>
    <x:row r="10">
      <x:c r="A10" t="str">
        <x:v>GP</x:v>
      </x:c>
      <x:c r="B10" t="str">
        <x:v>F</x:v>
      </x:c>
      <x:c r="C10" t="n">
        <x:v>19</x:v>
      </x:c>
      <x:c r="D10" t="str">
        <x:v>R</x:v>
      </x:c>
      <x:c r="E10" t="str">
        <x:v>GT3</x:v>
      </x:c>
      <x:c r="F10" t="str">
        <x:v>T</x:v>
      </x:c>
      <x:c r="G10" t="n">
        <x:v>2</x:v>
      </x:c>
      <x:c r="H10" t="n">
        <x:v>3</x:v>
      </x:c>
      <x:c r="I10" t="str">
        <x:v>other</x:v>
      </x:c>
      <x:c r="J10" t="str">
        <x:v>health</x:v>
      </x:c>
      <x:c r="K10" t="str">
        <x:v>home</x:v>
      </x:c>
      <x:c r="L10" t="str">
        <x:v>mother</x:v>
      </x:c>
      <x:c r="M10" t="n">
        <x:v>2</x:v>
      </x:c>
      <x:c r="N10" t="n">
        <x:v>3</x:v>
      </x:c>
      <x:c r="O10" t="n">
        <x:v>0</x:v>
      </x:c>
      <x:c r="P10" t="str">
        <x:v>no</x:v>
      </x:c>
      <x:c r="Q10" t="str">
        <x:v>no</x:v>
      </x:c>
      <x:c r="R10" t="str">
        <x:v>yes</x:v>
      </x:c>
      <x:c r="S10" t="str">
        <x:v>no</x:v>
      </x:c>
      <x:c r="T10" t="str">
        <x:v>yes</x:v>
      </x:c>
      <x:c r="U10" t="str">
        <x:v>yes</x:v>
      </x:c>
      <x:c r="V10" t="str">
        <x:v>yes</x:v>
      </x:c>
      <x:c r="W10" t="str">
        <x:v>no</x:v>
      </x:c>
      <x:c r="X10" t="n">
        <x:v>3</x:v>
      </x:c>
      <x:c r="Y10" t="n">
        <x:v>5</x:v>
      </x:c>
      <x:c r="Z10" t="n">
        <x:v>3</x:v>
      </x:c>
      <x:c r="AA10" t="n">
        <x:v>1</x:v>
      </x:c>
      <x:c r="AB10" t="n">
        <x:v>1</x:v>
      </x:c>
      <x:c r="AC10" t="n">
        <x:v>5</x:v>
      </x:c>
      <x:c r="AD10" t="n">
        <x:v>0</x:v>
      </x:c>
      <x:c r="AE10" t="n">
        <x:v>16</x:v>
      </x:c>
      <x:c r="AF10" t="n">
        <x:v>18</x:v>
      </x:c>
      <x:c r="AG10" t="n">
        <x:v>18</x:v>
      </x:c>
    </x:row>
    <x:row r="11">
      <x:c r="A11" t="str">
        <x:v>GP</x:v>
      </x:c>
      <x:c r="B11" t="str">
        <x:v>M</x:v>
      </x:c>
      <x:c r="C11" t="n">
        <x:v>15</x:v>
      </x:c>
      <x:c r="D11" t="str">
        <x:v>U</x:v>
      </x:c>
      <x:c r="E11" t="str">
        <x:v>GT3</x:v>
      </x:c>
      <x:c r="F11" t="str">
        <x:v>A</x:v>
      </x:c>
      <x:c r="G11" t="n">
        <x:v>3</x:v>
      </x:c>
      <x:c r="H11" t="n">
        <x:v>4</x:v>
      </x:c>
      <x:c r="I11" t="str">
        <x:v>teacher</x:v>
      </x:c>
      <x:c r="J11" t="str">
        <x:v>services</x:v>
      </x:c>
      <x:c r="K11" t="str">
        <x:v>reputation</x:v>
      </x:c>
      <x:c r="L11" t="str">
        <x:v>father</x:v>
      </x:c>
      <x:c r="M11" t="n">
        <x:v>3</x:v>
      </x:c>
      <x:c r="N11" t="n">
        <x:v>4</x:v>
      </x:c>
      <x:c r="O11" t="n">
        <x:v>0</x:v>
      </x:c>
      <x:c r="P11" t="str">
        <x:v>yes</x:v>
      </x:c>
      <x:c r="Q11" t="str">
        <x:v>yes</x:v>
      </x:c>
      <x:c r="R11" t="str">
        <x:v>no</x:v>
      </x:c>
      <x:c r="S11" t="str">
        <x:v>no</x:v>
      </x:c>
      <x:c r="T11" t="str">
        <x:v>yes</x:v>
      </x:c>
      <x:c r="U11" t="str">
        <x:v>yes</x:v>
      </x:c>
      <x:c r="V11" t="str">
        <x:v>yes</x:v>
      </x:c>
      <x:c r="W11" t="str">
        <x:v>no</x:v>
      </x:c>
      <x:c r="X11" t="n">
        <x:v>4</x:v>
      </x:c>
      <x:c r="Y11" t="n">
        <x:v>2</x:v>
      </x:c>
      <x:c r="Z11" t="n">
        <x:v>4</x:v>
      </x:c>
      <x:c r="AA11" t="n">
        <x:v>2</x:v>
      </x:c>
      <x:c r="AB11" t="n">
        <x:v>2</x:v>
      </x:c>
      <x:c r="AC11" t="n">
        <x:v>2</x:v>
      </x:c>
      <x:c r="AD11" t="n">
        <x:v>2</x:v>
      </x:c>
      <x:c r="AE11" t="n">
        <x:v>19</x:v>
      </x:c>
      <x:c r="AF11" t="n">
        <x:v>17</x:v>
      </x:c>
      <x:c r="AG11" t="n">
        <x:v>17</x:v>
      </x:c>
    </x:row>
    <x:row r="12">
      <x:c r="A12" t="str">
        <x:v>GP</x:v>
      </x:c>
      <x:c r="B12" t="str">
        <x:v>F</x:v>
      </x:c>
      <x:c r="C12" t="n">
        <x:v>16</x:v>
      </x:c>
      <x:c r="D12" t="str">
        <x:v>U</x:v>
      </x:c>
      <x:c r="E12" t="str">
        <x:v>GT3</x:v>
      </x:c>
      <x:c r="F12" t="str">
        <x:v>T</x:v>
      </x:c>
      <x:c r="G12" t="n">
        <x:v>4</x:v>
      </x:c>
      <x:c r="H12" t="n">
        <x:v>1</x:v>
      </x:c>
      <x:c r="I12" t="str">
        <x:v>health</x:v>
      </x:c>
      <x:c r="J12" t="str">
        <x:v>at_home</x:v>
      </x:c>
      <x:c r="K12" t="str">
        <x:v>other</x:v>
      </x:c>
      <x:c r="L12" t="str">
        <x:v>other</x:v>
      </x:c>
      <x:c r="M12" t="n">
        <x:v>4</x:v>
      </x:c>
      <x:c r="N12" t="n">
        <x:v>1</x:v>
      </x:c>
      <x:c r="O12" t="n">
        <x:v>0</x:v>
      </x:c>
      <x:c r="P12" t="str">
        <x:v>no</x:v>
      </x:c>
      <x:c r="Q12" t="str">
        <x:v>no</x:v>
      </x:c>
      <x:c r="R12" t="str">
        <x:v>no</x:v>
      </x:c>
      <x:c r="S12" t="str">
        <x:v>no</x:v>
      </x:c>
      <x:c r="T12" t="str">
        <x:v>yes</x:v>
      </x:c>
      <x:c r="U12" t="str">
        <x:v>yes</x:v>
      </x:c>
      <x:c r="V12" t="str">
        <x:v>yes</x:v>
      </x:c>
      <x:c r="W12" t="str">
        <x:v>no</x:v>
      </x:c>
      <x:c r="X12" t="n">
        <x:v>5</x:v>
      </x:c>
      <x:c r="Y12" t="n">
        <x:v>3</x:v>
      </x:c>
      <x:c r="Z12" t="n">
        <x:v>5</x:v>
      </x:c>
      <x:c r="AA12" t="n">
        <x:v>3</x:v>
      </x:c>
      <x:c r="AB12" t="n">
        <x:v>3</x:v>
      </x:c>
      <x:c r="AC12" t="n">
        <x:v>3</x:v>
      </x:c>
      <x:c r="AD12" t="n">
        <x:v>4</x:v>
      </x:c>
      <x:c r="AE12" t="n">
        <x:v>16</x:v>
      </x:c>
      <x:c r="AF12" t="n">
        <x:v>15</x:v>
      </x:c>
      <x:c r="AG12" t="n">
        <x:v>15</x:v>
      </x:c>
    </x:row>
    <x:row r="13">
      <x:c r="A13" t="str">
        <x:v>GP</x:v>
      </x:c>
      <x:c r="B13" t="str">
        <x:v>M</x:v>
      </x:c>
      <x:c r="C13" t="n">
        <x:v>17</x:v>
      </x:c>
      <x:c r="D13" t="str">
        <x:v>R</x:v>
      </x:c>
      <x:c r="E13" t="str">
        <x:v>LE3</x:v>
      </x:c>
      <x:c r="F13" t="str">
        <x:v>T</x:v>
      </x:c>
      <x:c r="G13" t="n">
        <x:v>1</x:v>
      </x:c>
      <x:c r="H13" t="n">
        <x:v>2</x:v>
      </x:c>
      <x:c r="I13" t="str">
        <x:v>services</x:v>
      </x:c>
      <x:c r="J13" t="str">
        <x:v>other</x:v>
      </x:c>
      <x:c r="K13" t="str">
        <x:v>course</x:v>
      </x:c>
      <x:c r="L13" t="str">
        <x:v>mother</x:v>
      </x:c>
      <x:c r="M13" t="n">
        <x:v>1</x:v>
      </x:c>
      <x:c r="N13" t="n">
        <x:v>2</x:v>
      </x:c>
      <x:c r="O13" t="n">
        <x:v>0</x:v>
      </x:c>
      <x:c r="P13" t="str">
        <x:v>no</x:v>
      </x:c>
      <x:c r="Q13" t="str">
        <x:v>yes</x:v>
      </x:c>
      <x:c r="R13" t="str">
        <x:v>yes</x:v>
      </x:c>
      <x:c r="S13" t="str">
        <x:v>yes</x:v>
      </x:c>
      <x:c r="T13" t="str">
        <x:v>yes</x:v>
      </x:c>
      <x:c r="U13" t="str">
        <x:v>yes</x:v>
      </x:c>
      <x:c r="V13" t="str">
        <x:v>no</x:v>
      </x:c>
      <x:c r="W13" t="str">
        <x:v>no</x:v>
      </x:c>
      <x:c r="X13" t="n">
        <x:v>2</x:v>
      </x:c>
      <x:c r="Y13" t="n">
        <x:v>4</x:v>
      </x:c>
      <x:c r="Z13" t="n">
        <x:v>1</x:v>
      </x:c>
      <x:c r="AA13" t="n">
        <x:v>1</x:v>
      </x:c>
      <x:c r="AB13" t="n">
        <x:v>4</x:v>
      </x:c>
      <x:c r="AC13" t="n">
        <x:v>4</x:v>
      </x:c>
      <x:c r="AD13" t="n">
        <x:v>6</x:v>
      </x:c>
      <x:c r="AE13" t="n">
        <x:v>12</x:v>
      </x:c>
      <x:c r="AF13" t="n">
        <x:v>12</x:v>
      </x:c>
      <x:c r="AG13" t="n">
        <x:v>12</x:v>
      </x:c>
    </x:row>
    <x:row r="14">
      <x:c r="A14" t="str">
        <x:v>GP</x:v>
      </x:c>
      <x:c r="B14" t="str">
        <x:v>F</x:v>
      </x:c>
      <x:c r="C14" t="n">
        <x:v>18</x:v>
      </x:c>
      <x:c r="D14" t="str">
        <x:v>U</x:v>
      </x:c>
      <x:c r="E14" t="str">
        <x:v>GT3</x:v>
      </x:c>
      <x:c r="F14" t="str">
        <x:v>T</x:v>
      </x:c>
      <x:c r="G14" t="n">
        <x:v>2</x:v>
      </x:c>
      <x:c r="H14" t="n">
        <x:v>3</x:v>
      </x:c>
      <x:c r="I14" t="str">
        <x:v>at_home</x:v>
      </x:c>
      <x:c r="J14" t="str">
        <x:v>teacher</x:v>
      </x:c>
      <x:c r="K14" t="str">
        <x:v>home</x:v>
      </x:c>
      <x:c r="L14" t="str">
        <x:v>father</x:v>
      </x:c>
      <x:c r="M14" t="n">
        <x:v>2</x:v>
      </x:c>
      <x:c r="N14" t="n">
        <x:v>3</x:v>
      </x:c>
      <x:c r="O14" t="n">
        <x:v>0</x:v>
      </x:c>
      <x:c r="P14" t="str">
        <x:v>no</x:v>
      </x:c>
      <x:c r="Q14" t="str">
        <x:v>no</x:v>
      </x:c>
      <x:c r="R14" t="str">
        <x:v>no</x:v>
      </x:c>
      <x:c r="S14" t="str">
        <x:v>no</x:v>
      </x:c>
      <x:c r="T14" t="str">
        <x:v>yes</x:v>
      </x:c>
      <x:c r="U14" t="str">
        <x:v>yes</x:v>
      </x:c>
      <x:c r="V14" t="str">
        <x:v>yes</x:v>
      </x:c>
      <x:c r="W14" t="str">
        <x:v>no</x:v>
      </x:c>
      <x:c r="X14" t="n">
        <x:v>3</x:v>
      </x:c>
      <x:c r="Y14" t="n">
        <x:v>5</x:v>
      </x:c>
      <x:c r="Z14" t="n">
        <x:v>2</x:v>
      </x:c>
      <x:c r="AA14" t="n">
        <x:v>2</x:v>
      </x:c>
      <x:c r="AB14" t="n">
        <x:v>5</x:v>
      </x:c>
      <x:c r="AC14" t="n">
        <x:v>5</x:v>
      </x:c>
      <x:c r="AD14" t="n">
        <x:v>8</x:v>
      </x:c>
      <x:c r="AE14" t="n">
        <x:v>16</x:v>
      </x:c>
      <x:c r="AF14" t="n">
        <x:v>17</x:v>
      </x:c>
      <x:c r="AG14" t="n">
        <x:v>17</x:v>
      </x:c>
    </x:row>
    <x:row r="15">
      <x:c r="A15" t="str">
        <x:v>GP</x:v>
      </x:c>
      <x:c r="B15" t="str">
        <x:v>M</x:v>
      </x:c>
      <x:c r="C15" t="n">
        <x:v>19</x:v>
      </x:c>
      <x:c r="D15" t="str">
        <x:v>U</x:v>
      </x:c>
      <x:c r="E15" t="str">
        <x:v>GT3</x:v>
      </x:c>
      <x:c r="F15" t="str">
        <x:v>T</x:v>
      </x:c>
      <x:c r="G15" t="n">
        <x:v>3</x:v>
      </x:c>
      <x:c r="H15" t="n">
        <x:v>4</x:v>
      </x:c>
      <x:c r="I15" t="str">
        <x:v>other</x:v>
      </x:c>
      <x:c r="J15" t="str">
        <x:v>health</x:v>
      </x:c>
      <x:c r="K15" t="str">
        <x:v>reputation</x:v>
      </x:c>
      <x:c r="L15" t="str">
        <x:v>other</x:v>
      </x:c>
      <x:c r="M15" t="n">
        <x:v>3</x:v>
      </x:c>
      <x:c r="N15" t="n">
        <x:v>4</x:v>
      </x:c>
      <x:c r="O15" t="n">
        <x:v>1</x:v>
      </x:c>
      <x:c r="P15" t="str">
        <x:v>no</x:v>
      </x:c>
      <x:c r="Q15" t="str">
        <x:v>yes</x:v>
      </x:c>
      <x:c r="R15" t="str">
        <x:v>no</x:v>
      </x:c>
      <x:c r="S15" t="str">
        <x:v>no</x:v>
      </x:c>
      <x:c r="T15" t="str">
        <x:v>yes</x:v>
      </x:c>
      <x:c r="U15" t="str">
        <x:v>yes</x:v>
      </x:c>
      <x:c r="V15" t="str">
        <x:v>yes</x:v>
      </x:c>
      <x:c r="W15" t="str">
        <x:v>yes</x:v>
      </x:c>
      <x:c r="X15" t="n">
        <x:v>4</x:v>
      </x:c>
      <x:c r="Y15" t="n">
        <x:v>2</x:v>
      </x:c>
      <x:c r="Z15" t="n">
        <x:v>3</x:v>
      </x:c>
      <x:c r="AA15" t="n">
        <x:v>3</x:v>
      </x:c>
      <x:c r="AB15" t="n">
        <x:v>1</x:v>
      </x:c>
      <x:c r="AC15" t="n">
        <x:v>2</x:v>
      </x:c>
      <x:c r="AD15" t="n">
        <x:v>10</x:v>
      </x:c>
      <x:c r="AE15" t="n">
        <x:v>18</x:v>
      </x:c>
      <x:c r="AF15" t="n">
        <x:v>20</x:v>
      </x:c>
      <x:c r="AG15" t="n">
        <x:v>19</x:v>
      </x:c>
    </x:row>
    <x:row r="16">
      <x:c r="A16" t="str">
        <x:v>GP</x:v>
      </x:c>
      <x:c r="B16" t="str">
        <x:v>F</x:v>
      </x:c>
      <x:c r="C16" t="n">
        <x:v>15</x:v>
      </x:c>
      <x:c r="D16" t="str">
        <x:v>R</x:v>
      </x:c>
      <x:c r="E16" t="str">
        <x:v>GT3</x:v>
      </x:c>
      <x:c r="F16" t="str">
        <x:v>A</x:v>
      </x:c>
      <x:c r="G16" t="n">
        <x:v>4</x:v>
      </x:c>
      <x:c r="H16" t="n">
        <x:v>1</x:v>
      </x:c>
      <x:c r="I16" t="str">
        <x:v>teacher</x:v>
      </x:c>
      <x:c r="J16" t="str">
        <x:v>services</x:v>
      </x:c>
      <x:c r="K16" t="str">
        <x:v>other</x:v>
      </x:c>
      <x:c r="L16" t="str">
        <x:v>mother</x:v>
      </x:c>
      <x:c r="M16" t="n">
        <x:v>4</x:v>
      </x:c>
      <x:c r="N16" t="n">
        <x:v>1</x:v>
      </x:c>
      <x:c r="O16" t="n">
        <x:v>0</x:v>
      </x:c>
      <x:c r="P16" t="str">
        <x:v>yes</x:v>
      </x:c>
      <x:c r="Q16" t="str">
        <x:v>no</x:v>
      </x:c>
      <x:c r="R16" t="str">
        <x:v>yes</x:v>
      </x:c>
      <x:c r="S16" t="str">
        <x:v>no</x:v>
      </x:c>
      <x:c r="T16" t="str">
        <x:v>yes</x:v>
      </x:c>
      <x:c r="U16" t="str">
        <x:v>yes</x:v>
      </x:c>
      <x:c r="V16" t="str">
        <x:v>yes</x:v>
      </x:c>
      <x:c r="W16" t="str">
        <x:v>no</x:v>
      </x:c>
      <x:c r="X16" t="n">
        <x:v>5</x:v>
      </x:c>
      <x:c r="Y16" t="n">
        <x:v>3</x:v>
      </x:c>
      <x:c r="Z16" t="n">
        <x:v>4</x:v>
      </x:c>
      <x:c r="AA16" t="n">
        <x:v>1</x:v>
      </x:c>
      <x:c r="AB16" t="n">
        <x:v>2</x:v>
      </x:c>
      <x:c r="AC16" t="n">
        <x:v>3</x:v>
      </x:c>
      <x:c r="AD16" t="n">
        <x:v>12</x:v>
      </x:c>
      <x:c r="AE16" t="n">
        <x:v>16</x:v>
      </x:c>
      <x:c r="AF16" t="n">
        <x:v>14</x:v>
      </x:c>
      <x:c r="AG16" t="n">
        <x:v>13</x:v>
      </x:c>
    </x:row>
    <x:row r="17">
      <x:c r="A17" t="str">
        <x:v>GP</x:v>
      </x:c>
      <x:c r="B17" t="str">
        <x:v>M</x:v>
      </x:c>
      <x:c r="C17" t="n">
        <x:v>16</x:v>
      </x:c>
      <x:c r="D17" t="str">
        <x:v>U</x:v>
      </x:c>
      <x:c r="E17" t="str">
        <x:v>LE3</x:v>
      </x:c>
      <x:c r="F17" t="str">
        <x:v>T</x:v>
      </x:c>
      <x:c r="G17" t="n">
        <x:v>1</x:v>
      </x:c>
      <x:c r="H17" t="n">
        <x:v>2</x:v>
      </x:c>
      <x:c r="I17" t="str">
        <x:v>health</x:v>
      </x:c>
      <x:c r="J17" t="str">
        <x:v>at_home</x:v>
      </x:c>
      <x:c r="K17" t="str">
        <x:v>course</x:v>
      </x:c>
      <x:c r="L17" t="str">
        <x:v>father</x:v>
      </x:c>
      <x:c r="M17" t="n">
        <x:v>1</x:v>
      </x:c>
      <x:c r="N17" t="n">
        <x:v>2</x:v>
      </x:c>
      <x:c r="O17" t="n">
        <x:v>0</x:v>
      </x:c>
      <x:c r="P17" t="str">
        <x:v>no</x:v>
      </x:c>
      <x:c r="Q17" t="str">
        <x:v>yes</x:v>
      </x:c>
      <x:c r="R17" t="str">
        <x:v>no</x:v>
      </x:c>
      <x:c r="S17" t="str">
        <x:v>yes</x:v>
      </x:c>
      <x:c r="T17" t="str">
        <x:v>yes</x:v>
      </x:c>
      <x:c r="U17" t="str">
        <x:v>yes</x:v>
      </x:c>
      <x:c r="V17" t="str">
        <x:v>yes</x:v>
      </x:c>
      <x:c r="W17" t="str">
        <x:v>no</x:v>
      </x:c>
      <x:c r="X17" t="n">
        <x:v>2</x:v>
      </x:c>
      <x:c r="Y17" t="n">
        <x:v>4</x:v>
      </x:c>
      <x:c r="Z17" t="n">
        <x:v>5</x:v>
      </x:c>
      <x:c r="AA17" t="n">
        <x:v>2</x:v>
      </x:c>
      <x:c r="AB17" t="n">
        <x:v>3</x:v>
      </x:c>
      <x:c r="AC17" t="n">
        <x:v>4</x:v>
      </x:c>
      <x:c r="AD17" t="n">
        <x:v>14</x:v>
      </x:c>
      <x:c r="AE17" t="n">
        <x:v>12</x:v>
      </x:c>
      <x:c r="AF17" t="n">
        <x:v>11</x:v>
      </x:c>
      <x:c r="AG17" t="n">
        <x:v>10</x:v>
      </x:c>
    </x:row>
    <x:row r="18">
      <x:c r="A18" t="str">
        <x:v>GP</x:v>
      </x:c>
      <x:c r="B18" t="str">
        <x:v>F</x:v>
      </x:c>
      <x:c r="C18" t="n">
        <x:v>17</x:v>
      </x:c>
      <x:c r="D18" t="str">
        <x:v>U</x:v>
      </x:c>
      <x:c r="E18" t="str">
        <x:v>GT3</x:v>
      </x:c>
      <x:c r="F18" t="str">
        <x:v>T</x:v>
      </x:c>
      <x:c r="G18" t="n">
        <x:v>2</x:v>
      </x:c>
      <x:c r="H18" t="n">
        <x:v>3</x:v>
      </x:c>
      <x:c r="I18" t="str">
        <x:v>services</x:v>
      </x:c>
      <x:c r="J18" t="str">
        <x:v>other</x:v>
      </x:c>
      <x:c r="K18" t="str">
        <x:v>home</x:v>
      </x:c>
      <x:c r="L18" t="str">
        <x:v>other</x:v>
      </x:c>
      <x:c r="M18" t="n">
        <x:v>2</x:v>
      </x:c>
      <x:c r="N18" t="n">
        <x:v>3</x:v>
      </x:c>
      <x:c r="O18" t="n">
        <x:v>0</x:v>
      </x:c>
      <x:c r="P18" t="str">
        <x:v>no</x:v>
      </x:c>
      <x:c r="Q18" t="str">
        <x:v>no</x:v>
      </x:c>
      <x:c r="R18" t="str">
        <x:v>no</x:v>
      </x:c>
      <x:c r="S18" t="str">
        <x:v>no</x:v>
      </x:c>
      <x:c r="T18" t="str">
        <x:v>yes</x:v>
      </x:c>
      <x:c r="U18" t="str">
        <x:v>yes</x:v>
      </x:c>
      <x:c r="V18" t="str">
        <x:v>yes</x:v>
      </x:c>
      <x:c r="W18" t="str">
        <x:v>no</x:v>
      </x:c>
      <x:c r="X18" t="n">
        <x:v>3</x:v>
      </x:c>
      <x:c r="Y18" t="n">
        <x:v>5</x:v>
      </x:c>
      <x:c r="Z18" t="n">
        <x:v>1</x:v>
      </x:c>
      <x:c r="AA18" t="n">
        <x:v>3</x:v>
      </x:c>
      <x:c r="AB18" t="n">
        <x:v>4</x:v>
      </x:c>
      <x:c r="AC18" t="n">
        <x:v>5</x:v>
      </x:c>
      <x:c r="AD18" t="n">
        <x:v>16</x:v>
      </x:c>
      <x:c r="AE18" t="n">
        <x:v>16</x:v>
      </x:c>
      <x:c r="AF18" t="n">
        <x:v>16</x:v>
      </x:c>
      <x:c r="AG18" t="n">
        <x:v>15</x:v>
      </x:c>
    </x:row>
    <x:row r="19">
      <x:c r="A19" t="str">
        <x:v>GP</x:v>
      </x:c>
      <x:c r="B19" t="str">
        <x:v>M</x:v>
      </x:c>
      <x:c r="C19" t="n">
        <x:v>18</x:v>
      </x:c>
      <x:c r="D19" t="str">
        <x:v>R</x:v>
      </x:c>
      <x:c r="E19" t="str">
        <x:v>GT3</x:v>
      </x:c>
      <x:c r="F19" t="str">
        <x:v>T</x:v>
      </x:c>
      <x:c r="G19" t="n">
        <x:v>3</x:v>
      </x:c>
      <x:c r="H19" t="n">
        <x:v>4</x:v>
      </x:c>
      <x:c r="I19" t="str">
        <x:v>at_home</x:v>
      </x:c>
      <x:c r="J19" t="str">
        <x:v>teacher</x:v>
      </x:c>
      <x:c r="K19" t="str">
        <x:v>reputation</x:v>
      </x:c>
      <x:c r="L19" t="str">
        <x:v>mother</x:v>
      </x:c>
      <x:c r="M19" t="n">
        <x:v>3</x:v>
      </x:c>
      <x:c r="N19" t="n">
        <x:v>4</x:v>
      </x:c>
      <x:c r="O19" t="n">
        <x:v>0</x:v>
      </x:c>
      <x:c r="P19" t="str">
        <x:v>no</x:v>
      </x:c>
      <x:c r="Q19" t="str">
        <x:v>yes</x:v>
      </x:c>
      <x:c r="R19" t="str">
        <x:v>yes</x:v>
      </x:c>
      <x:c r="S19" t="str">
        <x:v>no</x:v>
      </x:c>
      <x:c r="T19" t="str">
        <x:v>yes</x:v>
      </x:c>
      <x:c r="U19" t="str">
        <x:v>yes</x:v>
      </x:c>
      <x:c r="V19" t="str">
        <x:v>no</x:v>
      </x:c>
      <x:c r="W19" t="str">
        <x:v>no</x:v>
      </x:c>
      <x:c r="X19" t="n">
        <x:v>4</x:v>
      </x:c>
      <x:c r="Y19" t="n">
        <x:v>2</x:v>
      </x:c>
      <x:c r="Z19" t="n">
        <x:v>2</x:v>
      </x:c>
      <x:c r="AA19" t="n">
        <x:v>1</x:v>
      </x:c>
      <x:c r="AB19" t="n">
        <x:v>5</x:v>
      </x:c>
      <x:c r="AC19" t="n">
        <x:v>2</x:v>
      </x:c>
      <x:c r="AD19" t="n">
        <x:v>0</x:v>
      </x:c>
      <x:c r="AE19" t="n">
        <x:v>19</x:v>
      </x:c>
      <x:c r="AF19" t="n">
        <x:v>20</x:v>
      </x:c>
      <x:c r="AG19" t="n">
        <x:v>20</x:v>
      </x:c>
    </x:row>
    <x:row r="20">
      <x:c r="A20" t="str">
        <x:v>GP</x:v>
      </x:c>
      <x:c r="B20" t="str">
        <x:v>F</x:v>
      </x:c>
      <x:c r="C20" t="n">
        <x:v>19</x:v>
      </x:c>
      <x:c r="D20" t="str">
        <x:v>U</x:v>
      </x:c>
      <x:c r="E20" t="str">
        <x:v>GT3</x:v>
      </x:c>
      <x:c r="F20" t="str">
        <x:v>T</x:v>
      </x:c>
      <x:c r="G20" t="n">
        <x:v>4</x:v>
      </x:c>
      <x:c r="H20" t="n">
        <x:v>1</x:v>
      </x:c>
      <x:c r="I20" t="str">
        <x:v>other</x:v>
      </x:c>
      <x:c r="J20" t="str">
        <x:v>health</x:v>
      </x:c>
      <x:c r="K20" t="str">
        <x:v>other</x:v>
      </x:c>
      <x:c r="L20" t="str">
        <x:v>father</x:v>
      </x:c>
      <x:c r="M20" t="n">
        <x:v>4</x:v>
      </x:c>
      <x:c r="N20" t="n">
        <x:v>1</x:v>
      </x:c>
      <x:c r="O20" t="n">
        <x:v>0</x:v>
      </x:c>
      <x:c r="P20" t="str">
        <x:v>no</x:v>
      </x:c>
      <x:c r="Q20" t="str">
        <x:v>no</x:v>
      </x:c>
      <x:c r="R20" t="str">
        <x:v>no</x:v>
      </x:c>
      <x:c r="S20" t="str">
        <x:v>no</x:v>
      </x:c>
      <x:c r="T20" t="str">
        <x:v>yes</x:v>
      </x:c>
      <x:c r="U20" t="str">
        <x:v>yes</x:v>
      </x:c>
      <x:c r="V20" t="str">
        <x:v>yes</x:v>
      </x:c>
      <x:c r="W20" t="str">
        <x:v>no</x:v>
      </x:c>
      <x:c r="X20" t="n">
        <x:v>5</x:v>
      </x:c>
      <x:c r="Y20" t="n">
        <x:v>3</x:v>
      </x:c>
      <x:c r="Z20" t="n">
        <x:v>3</x:v>
      </x:c>
      <x:c r="AA20" t="n">
        <x:v>2</x:v>
      </x:c>
      <x:c r="AB20" t="n">
        <x:v>1</x:v>
      </x:c>
      <x:c r="AC20" t="n">
        <x:v>3</x:v>
      </x:c>
      <x:c r="AD20" t="n">
        <x:v>2</x:v>
      </x:c>
      <x:c r="AE20" t="n">
        <x:v>16</x:v>
      </x:c>
      <x:c r="AF20" t="n">
        <x:v>18</x:v>
      </x:c>
      <x:c r="AG20" t="n">
        <x:v>18</x:v>
      </x:c>
    </x:row>
    <x:row r="21">
      <x:c r="A21" t="str">
        <x:v>GP</x:v>
      </x:c>
      <x:c r="B21" t="str">
        <x:v>M</x:v>
      </x:c>
      <x:c r="C21" t="n">
        <x:v>15</x:v>
      </x:c>
      <x:c r="D21" t="str">
        <x:v>U</x:v>
      </x:c>
      <x:c r="E21" t="str">
        <x:v>LE3</x:v>
      </x:c>
      <x:c r="F21" t="str">
        <x:v>A</x:v>
      </x:c>
      <x:c r="G21" t="n">
        <x:v>1</x:v>
      </x:c>
      <x:c r="H21" t="n">
        <x:v>2</x:v>
      </x:c>
      <x:c r="I21" t="str">
        <x:v>teacher</x:v>
      </x:c>
      <x:c r="J21" t="str">
        <x:v>services</x:v>
      </x:c>
      <x:c r="K21" t="str">
        <x:v>course</x:v>
      </x:c>
      <x:c r="L21" t="str">
        <x:v>other</x:v>
      </x:c>
      <x:c r="M21" t="n">
        <x:v>1</x:v>
      </x:c>
      <x:c r="N21" t="n">
        <x:v>2</x:v>
      </x:c>
      <x:c r="O21" t="n">
        <x:v>0</x:v>
      </x:c>
      <x:c r="P21" t="str">
        <x:v>yes</x:v>
      </x:c>
      <x:c r="Q21" t="str">
        <x:v>yes</x:v>
      </x:c>
      <x:c r="R21" t="str">
        <x:v>no</x:v>
      </x:c>
      <x:c r="S21" t="str">
        <x:v>yes</x:v>
      </x:c>
      <x:c r="T21" t="str">
        <x:v>yes</x:v>
      </x:c>
      <x:c r="U21" t="str">
        <x:v>yes</x:v>
      </x:c>
      <x:c r="V21" t="str">
        <x:v>yes</x:v>
      </x:c>
      <x:c r="W21" t="str">
        <x:v>no</x:v>
      </x:c>
      <x:c r="X21" t="n">
        <x:v>2</x:v>
      </x:c>
      <x:c r="Y21" t="n">
        <x:v>4</x:v>
      </x:c>
      <x:c r="Z21" t="n">
        <x:v>4</x:v>
      </x:c>
      <x:c r="AA21" t="n">
        <x:v>3</x:v>
      </x:c>
      <x:c r="AB21" t="n">
        <x:v>2</x:v>
      </x:c>
      <x:c r="AC21" t="n">
        <x:v>4</x:v>
      </x:c>
      <x:c r="AD21" t="n">
        <x:v>4</x:v>
      </x:c>
      <x:c r="AE21" t="n">
        <x:v>12</x:v>
      </x:c>
      <x:c r="AF21" t="n">
        <x:v>10</x:v>
      </x:c>
      <x:c r="AG21" t="n">
        <x:v>10</x:v>
      </x:c>
    </x:row>
    <x:row r="22">
      <x:c r="A22" t="str">
        <x:v>GP</x:v>
      </x:c>
      <x:c r="B22" t="str">
        <x:v>F</x:v>
      </x:c>
      <x:c r="C22" t="n">
        <x:v>16</x:v>
      </x:c>
      <x:c r="D22" t="str">
        <x:v>R</x:v>
      </x:c>
      <x:c r="E22" t="str">
        <x:v>GT3</x:v>
      </x:c>
      <x:c r="F22" t="str">
        <x:v>T</x:v>
      </x:c>
      <x:c r="G22" t="n">
        <x:v>2</x:v>
      </x:c>
      <x:c r="H22" t="n">
        <x:v>3</x:v>
      </x:c>
      <x:c r="I22" t="str">
        <x:v>health</x:v>
      </x:c>
      <x:c r="J22" t="str">
        <x:v>at_home</x:v>
      </x:c>
      <x:c r="K22" t="str">
        <x:v>home</x:v>
      </x:c>
      <x:c r="L22" t="str">
        <x:v>mother</x:v>
      </x:c>
      <x:c r="M22" t="n">
        <x:v>2</x:v>
      </x:c>
      <x:c r="N22" t="n">
        <x:v>3</x:v>
      </x:c>
      <x:c r="O22" t="n">
        <x:v>1</x:v>
      </x:c>
      <x:c r="P22" t="str">
        <x:v>no</x:v>
      </x:c>
      <x:c r="Q22" t="str">
        <x:v>no</x:v>
      </x:c>
      <x:c r="R22" t="str">
        <x:v>yes</x:v>
      </x:c>
      <x:c r="S22" t="str">
        <x:v>no</x:v>
      </x:c>
      <x:c r="T22" t="str">
        <x:v>yes</x:v>
      </x:c>
      <x:c r="U22" t="str">
        <x:v>yes</x:v>
      </x:c>
      <x:c r="V22" t="str">
        <x:v>yes</x:v>
      </x:c>
      <x:c r="W22" t="str">
        <x:v>yes</x:v>
      </x:c>
      <x:c r="X22" t="n">
        <x:v>3</x:v>
      </x:c>
      <x:c r="Y22" t="n">
        <x:v>5</x:v>
      </x:c>
      <x:c r="Z22" t="n">
        <x:v>5</x:v>
      </x:c>
      <x:c r="AA22" t="n">
        <x:v>1</x:v>
      </x:c>
      <x:c r="AB22" t="n">
        <x:v>3</x:v>
      </x:c>
      <x:c r="AC22" t="n">
        <x:v>5</x:v>
      </x:c>
      <x:c r="AD22" t="n">
        <x:v>6</x:v>
      </x:c>
      <x:c r="AE22" t="n">
        <x:v>14</x:v>
      </x:c>
      <x:c r="AF22" t="n">
        <x:v>13</x:v>
      </x:c>
      <x:c r="AG22" t="n">
        <x:v>13</x:v>
      </x:c>
    </x:row>
    <x:row r="23">
      <x:c r="A23" t="str">
        <x:v>GP</x:v>
      </x:c>
      <x:c r="B23" t="str">
        <x:v>M</x:v>
      </x:c>
      <x:c r="C23" t="n">
        <x:v>17</x:v>
      </x:c>
      <x:c r="D23" t="str">
        <x:v>U</x:v>
      </x:c>
      <x:c r="E23" t="str">
        <x:v>GT3</x:v>
      </x:c>
      <x:c r="F23" t="str">
        <x:v>T</x:v>
      </x:c>
      <x:c r="G23" t="n">
        <x:v>3</x:v>
      </x:c>
      <x:c r="H23" t="n">
        <x:v>4</x:v>
      </x:c>
      <x:c r="I23" t="str">
        <x:v>services</x:v>
      </x:c>
      <x:c r="J23" t="str">
        <x:v>other</x:v>
      </x:c>
      <x:c r="K23" t="str">
        <x:v>reputation</x:v>
      </x:c>
      <x:c r="L23" t="str">
        <x:v>father</x:v>
      </x:c>
      <x:c r="M23" t="n">
        <x:v>3</x:v>
      </x:c>
      <x:c r="N23" t="n">
        <x:v>4</x:v>
      </x:c>
      <x:c r="O23" t="n">
        <x:v>0</x:v>
      </x:c>
      <x:c r="P23" t="str">
        <x:v>no</x:v>
      </x:c>
      <x:c r="Q23" t="str">
        <x:v>yes</x:v>
      </x:c>
      <x:c r="R23" t="str">
        <x:v>no</x:v>
      </x:c>
      <x:c r="S23" t="str">
        <x:v>no</x:v>
      </x:c>
      <x:c r="T23" t="str">
        <x:v>yes</x:v>
      </x:c>
      <x:c r="U23" t="str">
        <x:v>yes</x:v>
      </x:c>
      <x:c r="V23" t="str">
        <x:v>yes</x:v>
      </x:c>
      <x:c r="W23" t="str">
        <x:v>no</x:v>
      </x:c>
      <x:c r="X23" t="n">
        <x:v>4</x:v>
      </x:c>
      <x:c r="Y23" t="n">
        <x:v>2</x:v>
      </x:c>
      <x:c r="Z23" t="n">
        <x:v>1</x:v>
      </x:c>
      <x:c r="AA23" t="n">
        <x:v>2</x:v>
      </x:c>
      <x:c r="AB23" t="n">
        <x:v>4</x:v>
      </x:c>
      <x:c r="AC23" t="n">
        <x:v>2</x:v>
      </x:c>
      <x:c r="AD23" t="n">
        <x:v>8</x:v>
      </x:c>
      <x:c r="AE23" t="n">
        <x:v>19</x:v>
      </x:c>
      <x:c r="AF23" t="n">
        <x:v>19</x:v>
      </x:c>
      <x:c r="AG23" t="n">
        <x:v>18</x:v>
      </x:c>
    </x:row>
    <x:row r="24">
      <x:c r="A24" t="str">
        <x:v>GP</x:v>
      </x:c>
      <x:c r="B24" t="str">
        <x:v>F</x:v>
      </x:c>
      <x:c r="C24" t="n">
        <x:v>18</x:v>
      </x:c>
      <x:c r="D24" t="str">
        <x:v>U</x:v>
      </x:c>
      <x:c r="E24" t="str">
        <x:v>GT3</x:v>
      </x:c>
      <x:c r="F24" t="str">
        <x:v>T</x:v>
      </x:c>
      <x:c r="G24" t="n">
        <x:v>4</x:v>
      </x:c>
      <x:c r="H24" t="n">
        <x:v>1</x:v>
      </x:c>
      <x:c r="I24" t="str">
        <x:v>at_home</x:v>
      </x:c>
      <x:c r="J24" t="str">
        <x:v>teacher</x:v>
      </x:c>
      <x:c r="K24" t="str">
        <x:v>other</x:v>
      </x:c>
      <x:c r="L24" t="str">
        <x:v>other</x:v>
      </x:c>
      <x:c r="M24" t="n">
        <x:v>4</x:v>
      </x:c>
      <x:c r="N24" t="n">
        <x:v>1</x:v>
      </x:c>
      <x:c r="O24" t="n">
        <x:v>0</x:v>
      </x:c>
      <x:c r="P24" t="str">
        <x:v>no</x:v>
      </x:c>
      <x:c r="Q24" t="str">
        <x:v>no</x:v>
      </x:c>
      <x:c r="R24" t="str">
        <x:v>no</x:v>
      </x:c>
      <x:c r="S24" t="str">
        <x:v>no</x:v>
      </x:c>
      <x:c r="T24" t="str">
        <x:v>yes</x:v>
      </x:c>
      <x:c r="U24" t="str">
        <x:v>yes</x:v>
      </x:c>
      <x:c r="V24" t="str">
        <x:v>yes</x:v>
      </x:c>
      <x:c r="W24" t="str">
        <x:v>no</x:v>
      </x:c>
      <x:c r="X24" t="n">
        <x:v>5</x:v>
      </x:c>
      <x:c r="Y24" t="n">
        <x:v>3</x:v>
      </x:c>
      <x:c r="Z24" t="n">
        <x:v>2</x:v>
      </x:c>
      <x:c r="AA24" t="n">
        <x:v>3</x:v>
      </x:c>
      <x:c r="AB24" t="n">
        <x:v>5</x:v>
      </x:c>
      <x:c r="AC24" t="n">
        <x:v>3</x:v>
      </x:c>
      <x:c r="AD24" t="n">
        <x:v>10</x:v>
      </x:c>
      <x:c r="AE24" t="n">
        <x:v>16</x:v>
      </x:c>
      <x:c r="AF24" t="n">
        <x:v>17</x:v>
      </x:c>
      <x:c r="AG24" t="n">
        <x:v>16</x:v>
      </x:c>
    </x:row>
    <x:row r="25">
      <x:c r="A25" t="str">
        <x:v>GP</x:v>
      </x:c>
      <x:c r="B25" t="str">
        <x:v>M</x:v>
      </x:c>
      <x:c r="C25" t="n">
        <x:v>19</x:v>
      </x:c>
      <x:c r="D25" t="str">
        <x:v>R</x:v>
      </x:c>
      <x:c r="E25" t="str">
        <x:v>LE3</x:v>
      </x:c>
      <x:c r="F25" t="str">
        <x:v>T</x:v>
      </x:c>
      <x:c r="G25" t="n">
        <x:v>1</x:v>
      </x:c>
      <x:c r="H25" t="n">
        <x:v>2</x:v>
      </x:c>
      <x:c r="I25" t="str">
        <x:v>other</x:v>
      </x:c>
      <x:c r="J25" t="str">
        <x:v>health</x:v>
      </x:c>
      <x:c r="K25" t="str">
        <x:v>course</x:v>
      </x:c>
      <x:c r="L25" t="str">
        <x:v>mother</x:v>
      </x:c>
      <x:c r="M25" t="n">
        <x:v>1</x:v>
      </x:c>
      <x:c r="N25" t="n">
        <x:v>2</x:v>
      </x:c>
      <x:c r="O25" t="n">
        <x:v>0</x:v>
      </x:c>
      <x:c r="P25" t="str">
        <x:v>no</x:v>
      </x:c>
      <x:c r="Q25" t="str">
        <x:v>yes</x:v>
      </x:c>
      <x:c r="R25" t="str">
        <x:v>yes</x:v>
      </x:c>
      <x:c r="S25" t="str">
        <x:v>yes</x:v>
      </x:c>
      <x:c r="T25" t="str">
        <x:v>yes</x:v>
      </x:c>
      <x:c r="U25" t="str">
        <x:v>yes</x:v>
      </x:c>
      <x:c r="V25" t="str">
        <x:v>no</x:v>
      </x:c>
      <x:c r="W25" t="str">
        <x:v>no</x:v>
      </x:c>
      <x:c r="X25" t="n">
        <x:v>2</x:v>
      </x:c>
      <x:c r="Y25" t="n">
        <x:v>4</x:v>
      </x:c>
      <x:c r="Z25" t="n">
        <x:v>3</x:v>
      </x:c>
      <x:c r="AA25" t="n">
        <x:v>1</x:v>
      </x:c>
      <x:c r="AB25" t="n">
        <x:v>1</x:v>
      </x:c>
      <x:c r="AC25" t="n">
        <x:v>4</x:v>
      </x:c>
      <x:c r="AD25" t="n">
        <x:v>12</x:v>
      </x:c>
      <x:c r="AE25" t="n">
        <x:v>12</x:v>
      </x:c>
      <x:c r="AF25" t="n">
        <x:v>14</x:v>
      </x:c>
      <x:c r="AG25" t="n">
        <x:v>13</x:v>
      </x:c>
    </x:row>
    <x:row r="26">
      <x:c r="A26" t="str">
        <x:v>MS</x:v>
      </x:c>
      <x:c r="B26" t="str">
        <x:v>F</x:v>
      </x:c>
      <x:c r="C26" t="n">
        <x:v>15</x:v>
      </x:c>
      <x:c r="D26" t="str">
        <x:v>U</x:v>
      </x:c>
      <x:c r="E26" t="str">
        <x:v>GT3</x:v>
      </x:c>
      <x:c r="F26" t="str">
        <x:v>A</x:v>
      </x:c>
      <x:c r="G26" t="n">
        <x:v>2</x:v>
      </x:c>
      <x:c r="H26" t="n">
        <x:v>3</x:v>
      </x:c>
      <x:c r="I26" t="str">
        <x:v>teacher</x:v>
      </x:c>
      <x:c r="J26" t="str">
        <x:v>services</x:v>
      </x:c>
      <x:c r="K26" t="str">
        <x:v>home</x:v>
      </x:c>
      <x:c r="L26" t="str">
        <x:v>father</x:v>
      </x:c>
      <x:c r="M26" t="n">
        <x:v>2</x:v>
      </x:c>
      <x:c r="N26" t="n">
        <x:v>3</x:v>
      </x:c>
      <x:c r="O26" t="n">
        <x:v>0</x:v>
      </x:c>
      <x:c r="P26" t="str">
        <x:v>yes</x:v>
      </x:c>
      <x:c r="Q26" t="str">
        <x:v>no</x:v>
      </x:c>
      <x:c r="R26" t="str">
        <x:v>no</x:v>
      </x:c>
      <x:c r="S26" t="str">
        <x:v>no</x:v>
      </x:c>
      <x:c r="T26" t="str">
        <x:v>yes</x:v>
      </x:c>
      <x:c r="U26" t="str">
        <x:v>yes</x:v>
      </x:c>
      <x:c r="V26" t="str">
        <x:v>yes</x:v>
      </x:c>
      <x:c r="W26" t="str">
        <x:v>no</x:v>
      </x:c>
      <x:c r="X26" t="n">
        <x:v>3</x:v>
      </x:c>
      <x:c r="Y26" t="n">
        <x:v>5</x:v>
      </x:c>
      <x:c r="Z26" t="n">
        <x:v>4</x:v>
      </x:c>
      <x:c r="AA26" t="n">
        <x:v>2</x:v>
      </x:c>
      <x:c r="AB26" t="n">
        <x:v>2</x:v>
      </x:c>
      <x:c r="AC26" t="n">
        <x:v>5</x:v>
      </x:c>
      <x:c r="AD26" t="n">
        <x:v>14</x:v>
      </x:c>
      <x:c r="AE26" t="n">
        <x:v>16</x:v>
      </x:c>
      <x:c r="AF26" t="n">
        <x:v>14</x:v>
      </x:c>
      <x:c r="AG26" t="n">
        <x:v>14</x:v>
      </x:c>
    </x:row>
    <x:row r="27">
      <x:c r="A27" t="str">
        <x:v>MS</x:v>
      </x:c>
      <x:c r="B27" t="str">
        <x:v>M</x:v>
      </x:c>
      <x:c r="C27" t="n">
        <x:v>16</x:v>
      </x:c>
      <x:c r="D27" t="str">
        <x:v>U</x:v>
      </x:c>
      <x:c r="E27" t="str">
        <x:v>GT3</x:v>
      </x:c>
      <x:c r="F27" t="str">
        <x:v>T</x:v>
      </x:c>
      <x:c r="G27" t="n">
        <x:v>3</x:v>
      </x:c>
      <x:c r="H27" t="n">
        <x:v>4</x:v>
      </x:c>
      <x:c r="I27" t="str">
        <x:v>health</x:v>
      </x:c>
      <x:c r="J27" t="str">
        <x:v>at_home</x:v>
      </x:c>
      <x:c r="K27" t="str">
        <x:v>reputation</x:v>
      </x:c>
      <x:c r="L27" t="str">
        <x:v>other</x:v>
      </x:c>
      <x:c r="M27" t="n">
        <x:v>3</x:v>
      </x:c>
      <x:c r="N27" t="n">
        <x:v>4</x:v>
      </x:c>
      <x:c r="O27" t="n">
        <x:v>0</x:v>
      </x:c>
      <x:c r="P27" t="str">
        <x:v>no</x:v>
      </x:c>
      <x:c r="Q27" t="str">
        <x:v>yes</x:v>
      </x:c>
      <x:c r="R27" t="str">
        <x:v>no</x:v>
      </x:c>
      <x:c r="S27" t="str">
        <x:v>no</x:v>
      </x:c>
      <x:c r="T27" t="str">
        <x:v>yes</x:v>
      </x:c>
      <x:c r="U27" t="str">
        <x:v>yes</x:v>
      </x:c>
      <x:c r="V27" t="str">
        <x:v>yes</x:v>
      </x:c>
      <x:c r="W27" t="str">
        <x:v>no</x:v>
      </x:c>
      <x:c r="X27" t="n">
        <x:v>4</x:v>
      </x:c>
      <x:c r="Y27" t="n">
        <x:v>2</x:v>
      </x:c>
      <x:c r="Z27" t="n">
        <x:v>5</x:v>
      </x:c>
      <x:c r="AA27" t="n">
        <x:v>3</x:v>
      </x:c>
      <x:c r="AB27" t="n">
        <x:v>3</x:v>
      </x:c>
      <x:c r="AC27" t="n">
        <x:v>2</x:v>
      </x:c>
      <x:c r="AD27" t="n">
        <x:v>16</x:v>
      </x:c>
      <x:c r="AE27" t="n">
        <x:v>19</x:v>
      </x:c>
      <x:c r="AF27" t="n">
        <x:v>18</x:v>
      </x:c>
      <x:c r="AG27" t="n">
        <x:v>17</x:v>
      </x:c>
    </x:row>
    <x:row r="28">
      <x:c r="A28" t="str">
        <x:v>MS</x:v>
      </x:c>
      <x:c r="B28" t="str">
        <x:v>F</x:v>
      </x:c>
      <x:c r="C28" t="n">
        <x:v>17</x:v>
      </x:c>
      <x:c r="D28" t="str">
        <x:v>R</x:v>
      </x:c>
      <x:c r="E28" t="str">
        <x:v>GT3</x:v>
      </x:c>
      <x:c r="F28" t="str">
        <x:v>T</x:v>
      </x:c>
      <x:c r="G28" t="n">
        <x:v>4</x:v>
      </x:c>
      <x:c r="H28" t="n">
        <x:v>1</x:v>
      </x:c>
      <x:c r="I28" t="str">
        <x:v>services</x:v>
      </x:c>
      <x:c r="J28" t="str">
        <x:v>other</x:v>
      </x:c>
      <x:c r="K28" t="str">
        <x:v>other</x:v>
      </x:c>
      <x:c r="L28" t="str">
        <x:v>mother</x:v>
      </x:c>
      <x:c r="M28" t="n">
        <x:v>4</x:v>
      </x:c>
      <x:c r="N28" t="n">
        <x:v>1</x:v>
      </x:c>
      <x:c r="O28" t="n">
        <x:v>0</x:v>
      </x:c>
      <x:c r="P28" t="str">
        <x:v>no</x:v>
      </x:c>
      <x:c r="Q28" t="str">
        <x:v>no</x:v>
      </x:c>
      <x:c r="R28" t="str">
        <x:v>yes</x:v>
      </x:c>
      <x:c r="S28" t="str">
        <x:v>no</x:v>
      </x:c>
      <x:c r="T28" t="str">
        <x:v>yes</x:v>
      </x:c>
      <x:c r="U28" t="str">
        <x:v>yes</x:v>
      </x:c>
      <x:c r="V28" t="str">
        <x:v>yes</x:v>
      </x:c>
      <x:c r="W28" t="str">
        <x:v>no</x:v>
      </x:c>
      <x:c r="X28" t="n">
        <x:v>5</x:v>
      </x:c>
      <x:c r="Y28" t="n">
        <x:v>3</x:v>
      </x:c>
      <x:c r="Z28" t="n">
        <x:v>1</x:v>
      </x:c>
      <x:c r="AA28" t="n">
        <x:v>1</x:v>
      </x:c>
      <x:c r="AB28" t="n">
        <x:v>4</x:v>
      </x:c>
      <x:c r="AC28" t="n">
        <x:v>3</x:v>
      </x:c>
      <x:c r="AD28" t="n">
        <x:v>0</x:v>
      </x:c>
      <x:c r="AE28" t="n">
        <x:v>16</x:v>
      </x:c>
      <x:c r="AF28" t="n">
        <x:v>16</x:v>
      </x:c>
      <x:c r="AG28" t="n">
        <x:v>16</x:v>
      </x:c>
    </x:row>
    <x:row r="29">
      <x:c r="A29" t="str">
        <x:v>MS</x:v>
      </x:c>
      <x:c r="B29" t="str">
        <x:v>M</x:v>
      </x:c>
      <x:c r="C29" t="n">
        <x:v>18</x:v>
      </x:c>
      <x:c r="D29" t="str">
        <x:v>U</x:v>
      </x:c>
      <x:c r="E29" t="str">
        <x:v>LE3</x:v>
      </x:c>
      <x:c r="F29" t="str">
        <x:v>T</x:v>
      </x:c>
      <x:c r="G29" t="n">
        <x:v>1</x:v>
      </x:c>
      <x:c r="H29" t="n">
        <x:v>2</x:v>
      </x:c>
      <x:c r="I29" t="str">
        <x:v>at_home</x:v>
      </x:c>
      <x:c r="J29" t="str">
        <x:v>teacher</x:v>
      </x:c>
      <x:c r="K29" t="str">
        <x:v>course</x:v>
      </x:c>
      <x:c r="L29" t="str">
        <x:v>father</x:v>
      </x:c>
      <x:c r="M29" t="n">
        <x:v>1</x:v>
      </x:c>
      <x:c r="N29" t="n">
        <x:v>2</x:v>
      </x:c>
      <x:c r="O29" t="n">
        <x:v>1</x:v>
      </x:c>
      <x:c r="P29" t="str">
        <x:v>no</x:v>
      </x:c>
      <x:c r="Q29" t="str">
        <x:v>yes</x:v>
      </x:c>
      <x:c r="R29" t="str">
        <x:v>no</x:v>
      </x:c>
      <x:c r="S29" t="str">
        <x:v>yes</x:v>
      </x:c>
      <x:c r="T29" t="str">
        <x:v>yes</x:v>
      </x:c>
      <x:c r="U29" t="str">
        <x:v>yes</x:v>
      </x:c>
      <x:c r="V29" t="str">
        <x:v>yes</x:v>
      </x:c>
      <x:c r="W29" t="str">
        <x:v>yes</x:v>
      </x:c>
      <x:c r="X29" t="n">
        <x:v>2</x:v>
      </x:c>
      <x:c r="Y29" t="n">
        <x:v>4</x:v>
      </x:c>
      <x:c r="Z29" t="n">
        <x:v>2</x:v>
      </x:c>
      <x:c r="AA29" t="n">
        <x:v>2</x:v>
      </x:c>
      <x:c r="AB29" t="n">
        <x:v>5</x:v>
      </x:c>
      <x:c r="AC29" t="n">
        <x:v>4</x:v>
      </x:c>
      <x:c r="AD29" t="n">
        <x:v>2</x:v>
      </x:c>
      <x:c r="AE29" t="n">
        <x:v>10</x:v>
      </x:c>
      <x:c r="AF29" t="n">
        <x:v>11</x:v>
      </x:c>
      <x:c r="AG29" t="n">
        <x:v>11</x:v>
      </x:c>
    </x:row>
    <x:row r="30">
      <x:c r="A30" t="str">
        <x:v>MS</x:v>
      </x:c>
      <x:c r="B30" t="str">
        <x:v>F</x:v>
      </x:c>
      <x:c r="C30" t="n">
        <x:v>19</x:v>
      </x:c>
      <x:c r="D30" t="str">
        <x:v>U</x:v>
      </x:c>
      <x:c r="E30" t="str">
        <x:v>GT3</x:v>
      </x:c>
      <x:c r="F30" t="str">
        <x:v>T</x:v>
      </x:c>
      <x:c r="G30" t="n">
        <x:v>2</x:v>
      </x:c>
      <x:c r="H30" t="n">
        <x:v>3</x:v>
      </x:c>
      <x:c r="I30" t="str">
        <x:v>other</x:v>
      </x:c>
      <x:c r="J30" t="str">
        <x:v>health</x:v>
      </x:c>
      <x:c r="K30" t="str">
        <x:v>home</x:v>
      </x:c>
      <x:c r="L30" t="str">
        <x:v>other</x:v>
      </x:c>
      <x:c r="M30" t="n">
        <x:v>2</x:v>
      </x:c>
      <x:c r="N30" t="n">
        <x:v>3</x:v>
      </x:c>
      <x:c r="O30" t="n">
        <x:v>0</x:v>
      </x:c>
      <x:c r="P30" t="str">
        <x:v>no</x:v>
      </x:c>
      <x:c r="Q30" t="str">
        <x:v>no</x:v>
      </x:c>
      <x:c r="R30" t="str">
        <x:v>no</x:v>
      </x:c>
      <x:c r="S30" t="str">
        <x:v>no</x:v>
      </x:c>
      <x:c r="T30" t="str">
        <x:v>yes</x:v>
      </x:c>
      <x:c r="U30" t="str">
        <x:v>yes</x:v>
      </x:c>
      <x:c r="V30" t="str">
        <x:v>yes</x:v>
      </x:c>
      <x:c r="W30" t="str">
        <x:v>no</x:v>
      </x:c>
      <x:c r="X30" t="n">
        <x:v>3</x:v>
      </x:c>
      <x:c r="Y30" t="n">
        <x:v>5</x:v>
      </x:c>
      <x:c r="Z30" t="n">
        <x:v>3</x:v>
      </x:c>
      <x:c r="AA30" t="n">
        <x:v>3</x:v>
      </x:c>
      <x:c r="AB30" t="n">
        <x:v>1</x:v>
      </x:c>
      <x:c r="AC30" t="n">
        <x:v>5</x:v>
      </x:c>
      <x:c r="AD30" t="n">
        <x:v>4</x:v>
      </x:c>
      <x:c r="AE30" t="n">
        <x:v>16</x:v>
      </x:c>
      <x:c r="AF30" t="n">
        <x:v>18</x:v>
      </x:c>
      <x:c r="AG30" t="n">
        <x:v>18</x:v>
      </x:c>
    </x:row>
    <x:row r="31">
      <x:c r="A31" t="str">
        <x:v>MS</x:v>
      </x:c>
      <x:c r="B31" t="str">
        <x:v>M</x:v>
      </x:c>
      <x:c r="C31" t="n">
        <x:v>15</x:v>
      </x:c>
      <x:c r="D31" t="str">
        <x:v>R</x:v>
      </x:c>
      <x:c r="E31" t="str">
        <x:v>GT3</x:v>
      </x:c>
      <x:c r="F31" t="str">
        <x:v>A</x:v>
      </x:c>
      <x:c r="G31" t="n">
        <x:v>3</x:v>
      </x:c>
      <x:c r="H31" t="n">
        <x:v>4</x:v>
      </x:c>
      <x:c r="I31" t="str">
        <x:v>teacher</x:v>
      </x:c>
      <x:c r="J31" t="str">
        <x:v>services</x:v>
      </x:c>
      <x:c r="K31" t="str">
        <x:v>reputation</x:v>
      </x:c>
      <x:c r="L31" t="str">
        <x:v>mother</x:v>
      </x:c>
      <x:c r="M31" t="n">
        <x:v>3</x:v>
      </x:c>
      <x:c r="N31" t="n">
        <x:v>4</x:v>
      </x:c>
      <x:c r="O31" t="n">
        <x:v>0</x:v>
      </x:c>
      <x:c r="P31" t="str">
        <x:v>yes</x:v>
      </x:c>
      <x:c r="Q31" t="str">
        <x:v>yes</x:v>
      </x:c>
      <x:c r="R31" t="str">
        <x:v>yes</x:v>
      </x:c>
      <x:c r="S31" t="str">
        <x:v>no</x:v>
      </x:c>
      <x:c r="T31" t="str">
        <x:v>yes</x:v>
      </x:c>
      <x:c r="U31" t="str">
        <x:v>yes</x:v>
      </x:c>
      <x:c r="V31" t="str">
        <x:v>no</x:v>
      </x:c>
      <x:c r="W31" t="str">
        <x:v>no</x:v>
      </x:c>
      <x:c r="X31" t="n">
        <x:v>4</x:v>
      </x:c>
      <x:c r="Y31" t="n">
        <x:v>2</x:v>
      </x:c>
      <x:c r="Z31" t="n">
        <x:v>4</x:v>
      </x:c>
      <x:c r="AA31" t="n">
        <x:v>1</x:v>
      </x:c>
      <x:c r="AB31" t="n">
        <x:v>2</x:v>
      </x:c>
      <x:c r="AC31" t="n">
        <x:v>2</x:v>
      </x:c>
      <x:c r="AD31" t="n">
        <x:v>6</x:v>
      </x:c>
      <x:c r="AE31" t="n">
        <x:v>19</x:v>
      </x:c>
      <x:c r="AF31" t="n">
        <x:v>17</x:v>
      </x:c>
      <x:c r="AG31" t="n">
        <x:v>16</x:v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25" hidden="0" customWidth="1"/>
    <x:col min="2" max="2" width="25" hidden="0" customWidth="1"/>
    <x:col min="3" max="3" width="25" hidden="0" customWidth="1"/>
    <x:col min="4" max="4" width="25" hidden="0" customWidth="1"/>
  </x:cols>
  <x:sheetData>
    <x:row r="1">
      <x:c r="A1" s="4" t="str">
        <x:v>Setup</x:v>
      </x:c>
      <x:c r="B1" s="4"/>
      <x:c r="C1" s="4"/>
      <x:c r="D1" s="4"/>
    </x:row>
    <x:row r="3">
      <x:c r="A3" s="17" t="str">
        <x:v>Input</x:v>
      </x:c>
      <x:c r="B3" s="17" t="str">
        <x:v>Selected value</x:v>
      </x:c>
      <x:c r="C3" s="17" t="str">
        <x:v>Meaning</x:v>
      </x:c>
      <x:c r="D3" s="17" t="str">
        <x:v>Notes</x:v>
      </x:c>
    </x:row>
    <x:row r="4">
      <x:c r="A4" s="9" t="str">
        <x:v>X variable</x:v>
      </x:c>
      <x:c r="B4" t="str">
        <x:v>G2</x:v>
      </x:c>
      <x:c r="C4" t="str">
        <x:v>Predictor variable</x:v>
      </x:c>
      <x:c r="D4" t="str">
        <x:v>Change if needed.</x:v>
      </x:c>
    </x:row>
    <x:row r="5">
      <x:c r="A5" s="9" t="str">
        <x:v>Y variable</x:v>
      </x:c>
      <x:c r="B5" t="str">
        <x:v>G3</x:v>
      </x:c>
      <x:c r="C5" t="str">
        <x:v>Outcome variable</x:v>
      </x:c>
      <x:c r="D5" t="str">
        <x:v>Change if needed.</x:v>
      </x:c>
    </x:row>
    <x:row r="6">
      <x:c r="A6" s="9" t="str">
        <x:v>Alpha</x:v>
      </x:c>
      <x:c r="B6" t="n">
        <x:v>0.05</x:v>
      </x:c>
      <x:c r="C6" t="str">
        <x:v>Significance level</x:v>
      </x:c>
      <x:c r="D6" t="str">
        <x:v>Used for 95% slope CI.</x:v>
      </x:c>
    </x:row>
    <x:row r="7">
      <x:c r="A7" s="9" t="str">
        <x:v>Formula row capacity</x:v>
      </x:c>
      <x:c r="B7" t="n">
        <x:v>150</x:v>
      </x:c>
      <x:c r="C7" t="str">
        <x:v>Calculation rows</x:v>
      </x:c>
      <x:c r="D7" t="str">
        <x:v>Fill formulas downward if needed.</x:v>
      </x:c>
    </x:row>
  </x:sheetData>
  <x:mergeCells>
    <x:mergeCell ref="A1:D1"/>
  </x:mergeCells>
  <x:dataValidations count="1">
    <x:dataValidation type="list" sqref="B4:B5">
      <x:formula1>"school,sex,age,address,famsize,Pstatus,Medu,Fedu,Mjob,Fjob,reason,guardian,traveltime,studytime,failures,schoolsup,famsup,paid,activities,nursery,higher,internet,romantic,famrel,freetime,goout,Dalc,Walc,health,absences,G1,G2,G3"</x:formula1>
    </x:dataValidation>
  </x:dataValidation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</x:cols>
  <x:sheetData>
    <x:row r="1">
      <x:c r="A1" s="17" t="str">
        <x:v>X</x:v>
      </x:c>
      <x:c r="B1" s="17" t="str">
        <x:v>Y</x:v>
      </x:c>
      <x:c r="C1" s="17" t="str">
        <x:v>X deviation</x:v>
      </x:c>
      <x:c r="D1" s="17" t="str">
        <x:v>Y deviation</x:v>
      </x:c>
      <x:c r="E1" s="17" t="str">
        <x:v>Cross product</x:v>
      </x:c>
      <x:c r="F1" s="17" t="str">
        <x:v>X dev squared</x:v>
      </x:c>
      <x:c r="G1" s="17" t="str">
        <x:v>Y dev squared</x:v>
      </x:c>
      <x:c r="H1" s="17" t="str">
        <x:v>Predicted Y</x:v>
      </x:c>
      <x:c r="I1" s="17" t="str">
        <x:v>Residual</x:v>
      </x:c>
      <x:c r="J1" s="17" t="str">
        <x:v>Residual squared</x:v>
      </x:c>
      <x:c r="K1" s="17" t="str">
        <x:v>Regression SS component</x:v>
      </x:c>
      <x:c r="L1" s="17" t="str">
        <x:v>Abs residual</x:v>
      </x:c>
    </x:row>
    <x:row r="2">
      <x:c r="A2" s="22" t="n">
        <x:f>IFERROR(INDEX(Data!$A$2:$AG$151,ROW()-1,MATCH(Setup!$B$4,Data!$A$1:$AG$1,0)),"")</x:f>
        <x:v>15</x:v>
      </x:c>
      <x:c r="B2" s="22" t="n">
        <x:f>IFERROR(INDEX(Data!$A$2:$AG$151,ROW()-1,MATCH(Setup!$B$5,Data!$A$1:$AG$1,0)),"")</x:f>
        <x:v>15</x:v>
      </x:c>
      <x:c r="C2" s="22" t="n">
        <x:f>IF(OR(A2="",B2=""),"",A2-Results!$B$7)</x:f>
        <x:v>-0.6333333333333329</x:v>
      </x:c>
      <x:c r="D2" s="22" t="n">
        <x:f>IF(OR(A2="",B2=""),"",B2-Results!$B$8)</x:f>
        <x:v>-0.13333333333333286</x:v>
      </x:c>
      <x:c r="E2" s="22" t="n">
        <x:f>IF(OR(C2="",D2=""),"",C2*D2)</x:f>
        <x:v>0.08444444444444409</x:v>
      </x:c>
      <x:c r="F2" s="22" t="n">
        <x:f>IF(C2="","",C2^2)</x:f>
        <x:v>0.40111111111111053</x:v>
      </x:c>
      <x:c r="G2" s="22" t="n">
        <x:f>IF(D2="","",D2^2)</x:f>
        <x:v>0.017777777777777653</x:v>
      </x:c>
      <x:c r="H2" s="22" t="n">
        <x:f>IF(A2="","",Results!$B$15+Results!$B$14*A2)</x:f>
        <x:v>14.518973728683362</x:v>
      </x:c>
      <x:c r="I2" s="22" t="n">
        <x:f>IF(OR(B2="",H2=""),"",B2-H2)</x:f>
        <x:v>0.48102627131663844</x:v>
      </x:c>
      <x:c r="J2" s="22" t="n">
        <x:f>IF(I2="","",I2^2)</x:f>
        <x:v>0.23138627369678827</x:v>
      </x:c>
      <x:c r="K2" s="22" t="n">
        <x:f>IF(H2="","",(H2-Results!$B$8)^2)</x:f>
        <x:v>0.37743772382566904</x:v>
      </x:c>
      <x:c r="L2" s="22" t="n">
        <x:f>IF(I2="","",ABS(I2))</x:f>
        <x:v>0.48102627131663844</x:v>
      </x:c>
    </x:row>
    <x:row r="3">
      <x:c r="A3" s="22" t="n">
        <x:f>IFERROR(INDEX(Data!$A$2:$AG$151,ROW()-1,MATCH(Setup!$B$4,Data!$A$1:$AG$1,0)),"")</x:f>
        <x:v>19</x:v>
      </x:c>
      <x:c r="B3" s="22" t="n">
        <x:f>IFERROR(INDEX(Data!$A$2:$AG$151,ROW()-1,MATCH(Setup!$B$5,Data!$A$1:$AG$1,0)),"")</x:f>
        <x:v>18</x:v>
      </x:c>
      <x:c r="C3" s="22" t="n">
        <x:f>IF(OR(A3="",B3=""),"",A3-Results!$B$7)</x:f>
        <x:v>3.366666666666667</x:v>
      </x:c>
      <x:c r="D3" s="22" t="n">
        <x:f>IF(OR(A3="",B3=""),"",B3-Results!$B$8)</x:f>
        <x:v>2.866666666666667</x:v>
      </x:c>
      <x:c r="E3" s="22" t="n">
        <x:f>IF(OR(C3="",D3=""),"",C3*D3)</x:f>
        <x:v>9.651111111111113</x:v>
      </x:c>
      <x:c r="F3" s="22" t="n">
        <x:f>IF(C3="","",C3^2)</x:f>
        <x:v>11.334444444444447</x:v>
      </x:c>
      <x:c r="G3" s="22" t="n">
        <x:f>IF(D3="","",D3^2)</x:f>
        <x:v>8.21777777777778</x:v>
      </x:c>
      <x:c r="H3" s="22" t="n">
        <x:f>IF(A3="","",Results!$B$15+Results!$B$14*A3)</x:f>
        <x:v>18.39913965278845</x:v>
      </x:c>
      <x:c r="I3" s="22" t="n">
        <x:f>IF(OR(B3="",H3=""),"",B3-H3)</x:f>
        <x:v>-0.399139652788449</x:v>
      </x:c>
      <x:c r="J3" s="22" t="n">
        <x:f>IF(I3="","",I3^2)</x:f>
        <x:v>0.1593124624280836</x:v>
      </x:c>
      <x:c r="K3" s="22" t="n">
        <x:f>IF(H3="","",(H3-Results!$B$8)^2)</x:f>
        <x:v>10.665490916192972</x:v>
      </x:c>
      <x:c r="L3" s="22" t="n">
        <x:f>IF(I3="","",ABS(I3))</x:f>
        <x:v>0.399139652788449</x:v>
      </x:c>
    </x:row>
    <x:row r="4">
      <x:c r="A4" s="22" t="n">
        <x:f>IFERROR(INDEX(Data!$A$2:$AG$151,ROW()-1,MATCH(Setup!$B$4,Data!$A$1:$AG$1,0)),"")</x:f>
        <x:v>17</x:v>
      </x:c>
      <x:c r="B4" s="22" t="n">
        <x:f>IFERROR(INDEX(Data!$A$2:$AG$151,ROW()-1,MATCH(Setup!$B$5,Data!$A$1:$AG$1,0)),"")</x:f>
        <x:v>16</x:v>
      </x:c>
      <x:c r="C4" s="22" t="n">
        <x:f>IF(OR(A4="",B4=""),"",A4-Results!$B$7)</x:f>
        <x:v>1.3666666666666671</x:v>
      </x:c>
      <x:c r="D4" s="22" t="n">
        <x:f>IF(OR(A4="",B4=""),"",B4-Results!$B$8)</x:f>
        <x:v>0.8666666666666671</x:v>
      </x:c>
      <x:c r="E4" s="22" t="n">
        <x:f>IF(OR(C4="",D4=""),"",C4*D4)</x:f>
        <x:v>1.1844444444444455</x:v>
      </x:c>
      <x:c r="F4" s="22" t="n">
        <x:f>IF(C4="","",C4^2)</x:f>
        <x:v>1.867777777777779</x:v>
      </x:c>
      <x:c r="G4" s="22" t="n">
        <x:f>IF(D4="","",D4^2)</x:f>
        <x:v>0.751111111111112</x:v>
      </x:c>
      <x:c r="H4" s="22" t="n">
        <x:f>IF(A4="","",Results!$B$15+Results!$B$14*A4)</x:f>
        <x:v>16.459056690735906</x:v>
      </x:c>
      <x:c r="I4" s="22" t="n">
        <x:f>IF(OR(B4="",H4=""),"",B4-H4)</x:f>
        <x:v>-0.45905669073590616</x:v>
      </x:c>
      <x:c r="J4" s="22" t="n">
        <x:f>IF(I4="","",I4^2)</x:f>
        <x:v>0.2107330453094014</x:v>
      </x:c>
      <x:c r="K4" s="22" t="n">
        <x:f>IF(H4="","",(H4-Results!$B$8)^2)</x:f>
        <x:v>1.757542420362751</x:v>
      </x:c>
      <x:c r="L4" s="22" t="n">
        <x:f>IF(I4="","",ABS(I4))</x:f>
        <x:v>0.45905669073590616</x:v>
      </x:c>
    </x:row>
    <x:row r="5">
      <x:c r="A5" s="22" t="n">
        <x:f>IFERROR(INDEX(Data!$A$2:$AG$151,ROW()-1,MATCH(Setup!$B$4,Data!$A$1:$AG$1,0)),"")</x:f>
        <x:v>14</x:v>
      </x:c>
      <x:c r="B5" s="22" t="n">
        <x:f>IFERROR(INDEX(Data!$A$2:$AG$151,ROW()-1,MATCH(Setup!$B$5,Data!$A$1:$AG$1,0)),"")</x:f>
        <x:v>13</x:v>
      </x:c>
      <x:c r="C5" s="22" t="n">
        <x:f>IF(OR(A5="",B5=""),"",A5-Results!$B$7)</x:f>
        <x:v>-1.6333333333333329</x:v>
      </x:c>
      <x:c r="D5" s="22" t="n">
        <x:f>IF(OR(A5="",B5=""),"",B5-Results!$B$8)</x:f>
        <x:v>-2.133333333333333</x:v>
      </x:c>
      <x:c r="E5" s="22" t="n">
        <x:f>IF(OR(C5="",D5=""),"",C5*D5)</x:f>
        <x:v>3.4844444444444425</x:v>
      </x:c>
      <x:c r="F5" s="22" t="n">
        <x:f>IF(C5="","",C5^2)</x:f>
        <x:v>2.667777777777776</x:v>
      </x:c>
      <x:c r="G5" s="22" t="n">
        <x:f>IF(D5="","",D5^2)</x:f>
        <x:v>4.551111111111109</x:v>
      </x:c>
      <x:c r="H5" s="22" t="n">
        <x:f>IF(A5="","",Results!$B$15+Results!$B$14*A5)</x:f>
        <x:v>13.54893224765709</x:v>
      </x:c>
      <x:c r="I5" s="22" t="n">
        <x:f>IF(OR(B5="",H5=""),"",B5-H5)</x:f>
        <x:v>-0.5489322476570901</x:v>
      </x:c>
      <x:c r="J5" s="22" t="n">
        <x:f>IF(I5="","",I5^2)</x:f>
        <x:v>0.30132661251786497</x:v>
      </x:c>
      <x:c r="K5" s="22" t="n">
        <x:f>IF(H5="","",(H5-Results!$B$8)^2)</x:f>
        <x:v>2.5103268002920567</x:v>
      </x:c>
      <x:c r="L5" s="22" t="n">
        <x:f>IF(I5="","",ABS(I5))</x:f>
        <x:v>0.5489322476570901</x:v>
      </x:c>
    </x:row>
    <x:row r="6">
      <x:c r="A6" s="22" t="n">
        <x:f>IFERROR(INDEX(Data!$A$2:$AG$151,ROW()-1,MATCH(Setup!$B$4,Data!$A$1:$AG$1,0)),"")</x:f>
        <x:v>14</x:v>
      </x:c>
      <x:c r="B6" s="22" t="n">
        <x:f>IFERROR(INDEX(Data!$A$2:$AG$151,ROW()-1,MATCH(Setup!$B$5,Data!$A$1:$AG$1,0)),"")</x:f>
        <x:v>14</x:v>
      </x:c>
      <x:c r="C6" s="22" t="n">
        <x:f>IF(OR(A6="",B6=""),"",A6-Results!$B$7)</x:f>
        <x:v>-1.6333333333333329</x:v>
      </x:c>
      <x:c r="D6" s="22" t="n">
        <x:f>IF(OR(A6="",B6=""),"",B6-Results!$B$8)</x:f>
        <x:v>-1.1333333333333329</x:v>
      </x:c>
      <x:c r="E6" s="22" t="n">
        <x:f>IF(OR(C6="",D6=""),"",C6*D6)</x:f>
        <x:v>1.8511111111111098</x:v>
      </x:c>
      <x:c r="F6" s="22" t="n">
        <x:f>IF(C6="","",C6^2)</x:f>
        <x:v>2.667777777777776</x:v>
      </x:c>
      <x:c r="G6" s="22" t="n">
        <x:f>IF(D6="","",D6^2)</x:f>
        <x:v>1.2844444444444434</x:v>
      </x:c>
      <x:c r="H6" s="22" t="n">
        <x:f>IF(A6="","",Results!$B$15+Results!$B$14*A6)</x:f>
        <x:v>13.54893224765709</x:v>
      </x:c>
      <x:c r="I6" s="22" t="n">
        <x:f>IF(OR(B6="",H6=""),"",B6-H6)</x:f>
        <x:v>0.45106775234290986</x:v>
      </x:c>
      <x:c r="J6" s="22" t="n">
        <x:f>IF(I6="","",I6^2)</x:f>
        <x:v>0.20346211720368465</x:v>
      </x:c>
      <x:c r="K6" s="22" t="n">
        <x:f>IF(H6="","",(H6-Results!$B$8)^2)</x:f>
        <x:v>2.5103268002920567</x:v>
      </x:c>
      <x:c r="L6" s="22" t="n">
        <x:f>IF(I6="","",ABS(I6))</x:f>
        <x:v>0.45106775234290986</x:v>
      </x:c>
    </x:row>
    <x:row r="7">
      <x:c r="A7" s="22" t="n">
        <x:f>IFERROR(INDEX(Data!$A$2:$AG$151,ROW()-1,MATCH(Setup!$B$4,Data!$A$1:$AG$1,0)),"")</x:f>
        <x:v>18</x:v>
      </x:c>
      <x:c r="B7" s="22" t="n">
        <x:f>IFERROR(INDEX(Data!$A$2:$AG$151,ROW()-1,MATCH(Setup!$B$5,Data!$A$1:$AG$1,0)),"")</x:f>
        <x:v>17</x:v>
      </x:c>
      <x:c r="C7" s="22" t="n">
        <x:f>IF(OR(A7="",B7=""),"",A7-Results!$B$7)</x:f>
        <x:v>2.366666666666667</x:v>
      </x:c>
      <x:c r="D7" s="22" t="n">
        <x:f>IF(OR(A7="",B7=""),"",B7-Results!$B$8)</x:f>
        <x:v>1.8666666666666671</x:v>
      </x:c>
      <x:c r="E7" s="22" t="n">
        <x:f>IF(OR(C7="",D7=""),"",C7*D7)</x:f>
        <x:v>4.41777777777778</x:v>
      </x:c>
      <x:c r="F7" s="22" t="n">
        <x:f>IF(C7="","",C7^2)</x:f>
        <x:v>5.601111111111114</x:v>
      </x:c>
      <x:c r="G7" s="22" t="n">
        <x:f>IF(D7="","",D7^2)</x:f>
        <x:v>3.484444444444446</x:v>
      </x:c>
      <x:c r="H7" s="22" t="n">
        <x:f>IF(A7="","",Results!$B$15+Results!$B$14*A7)</x:f>
        <x:v>17.429098171762178</x:v>
      </x:c>
      <x:c r="I7" s="22" t="n">
        <x:f>IF(OR(B7="",H7=""),"",B7-H7)</x:f>
        <x:v>-0.42909817176217757</x:v>
      </x:c>
      <x:c r="J7" s="22" t="n">
        <x:f>IF(I7="","",I7^2)</x:f>
        <x:v>0.18412524100964325</x:v>
      </x:c>
      <x:c r="K7" s="22" t="n">
        <x:f>IF(H7="","",(H7-Results!$B$8)^2)</x:f>
        <x:v>5.27053619336622</x:v>
      </x:c>
      <x:c r="L7" s="22" t="n">
        <x:f>IF(I7="","",ABS(I7))</x:f>
        <x:v>0.42909817176217757</x:v>
      </x:c>
    </x:row>
    <x:row r="8">
      <x:c r="A8" s="22" t="n">
        <x:f>IFERROR(INDEX(Data!$A$2:$AG$151,ROW()-1,MATCH(Setup!$B$4,Data!$A$1:$AG$1,0)),"")</x:f>
        <x:v>14</x:v>
      </x:c>
      <x:c r="B8" s="22" t="n">
        <x:f>IFERROR(INDEX(Data!$A$2:$AG$151,ROW()-1,MATCH(Setup!$B$5,Data!$A$1:$AG$1,0)),"")</x:f>
        <x:v>13</x:v>
      </x:c>
      <x:c r="C8" s="22" t="n">
        <x:f>IF(OR(A8="",B8=""),"",A8-Results!$B$7)</x:f>
        <x:v>-1.6333333333333329</x:v>
      </x:c>
      <x:c r="D8" s="22" t="n">
        <x:f>IF(OR(A8="",B8=""),"",B8-Results!$B$8)</x:f>
        <x:v>-2.133333333333333</x:v>
      </x:c>
      <x:c r="E8" s="22" t="n">
        <x:f>IF(OR(C8="",D8=""),"",C8*D8)</x:f>
        <x:v>3.4844444444444425</x:v>
      </x:c>
      <x:c r="F8" s="22" t="n">
        <x:f>IF(C8="","",C8^2)</x:f>
        <x:v>2.667777777777776</x:v>
      </x:c>
      <x:c r="G8" s="22" t="n">
        <x:f>IF(D8="","",D8^2)</x:f>
        <x:v>4.551111111111109</x:v>
      </x:c>
      <x:c r="H8" s="22" t="n">
        <x:f>IF(A8="","",Results!$B$15+Results!$B$14*A8)</x:f>
        <x:v>13.54893224765709</x:v>
      </x:c>
      <x:c r="I8" s="22" t="n">
        <x:f>IF(OR(B8="",H8=""),"",B8-H8)</x:f>
        <x:v>-0.5489322476570901</x:v>
      </x:c>
      <x:c r="J8" s="22" t="n">
        <x:f>IF(I8="","",I8^2)</x:f>
        <x:v>0.30132661251786497</x:v>
      </x:c>
      <x:c r="K8" s="22" t="n">
        <x:f>IF(H8="","",(H8-Results!$B$8)^2)</x:f>
        <x:v>2.5103268002920567</x:v>
      </x:c>
      <x:c r="L8" s="22" t="n">
        <x:f>IF(I8="","",ABS(I8))</x:f>
        <x:v>0.5489322476570901</x:v>
      </x:c>
    </x:row>
    <x:row r="9">
      <x:c r="A9" s="22" t="n">
        <x:f>IFERROR(INDEX(Data!$A$2:$AG$151,ROW()-1,MATCH(Setup!$B$4,Data!$A$1:$AG$1,0)),"")</x:f>
        <x:v>13</x:v>
      </x:c>
      <x:c r="B9" s="22" t="n">
        <x:f>IFERROR(INDEX(Data!$A$2:$AG$151,ROW()-1,MATCH(Setup!$B$5,Data!$A$1:$AG$1,0)),"")</x:f>
        <x:v>12</x:v>
      </x:c>
      <x:c r="C9" s="22" t="n">
        <x:f>IF(OR(A9="",B9=""),"",A9-Results!$B$7)</x:f>
        <x:v>-2.633333333333333</x:v>
      </x:c>
      <x:c r="D9" s="22" t="n">
        <x:f>IF(OR(A9="",B9=""),"",B9-Results!$B$8)</x:f>
        <x:v>-3.133333333333333</x:v>
      </x:c>
      <x:c r="E9" s="22" t="n">
        <x:f>IF(OR(C9="",D9=""),"",C9*D9)</x:f>
        <x:v>8.251111111111108</x:v>
      </x:c>
      <x:c r="F9" s="22" t="n">
        <x:f>IF(C9="","",C9^2)</x:f>
        <x:v>6.934444444444442</x:v>
      </x:c>
      <x:c r="G9" s="22" t="n">
        <x:f>IF(D9="","",D9^2)</x:f>
        <x:v>9.817777777777774</x:v>
      </x:c>
      <x:c r="H9" s="22" t="n">
        <x:f>IF(A9="","",Results!$B$15+Results!$B$14*A9)</x:f>
        <x:v>12.578890766630819</x:v>
      </x:c>
      <x:c r="I9" s="22" t="n">
        <x:f>IF(OR(B9="",H9=""),"",B9-H9)</x:f>
        <x:v>-0.5788907666308187</x:v>
      </x:c>
      <x:c r="J9" s="22" t="n">
        <x:f>IF(I9="","",I9^2)</x:f>
        <x:v>0.33511451969041706</x:v>
      </x:c>
      <x:c r="K9" s="22" t="n">
        <x:f>IF(H9="","",(H9-Results!$B$8)^2)</x:f>
        <x:v>6.5251768265817285</x:v>
      </x:c>
      <x:c r="L9" s="22" t="n">
        <x:f>IF(I9="","",ABS(I9))</x:f>
        <x:v>0.5788907666308187</x:v>
      </x:c>
    </x:row>
    <x:row r="10">
      <x:c r="A10" s="22" t="n">
        <x:f>IFERROR(INDEX(Data!$A$2:$AG$151,ROW()-1,MATCH(Setup!$B$4,Data!$A$1:$AG$1,0)),"")</x:f>
        <x:v>18</x:v>
      </x:c>
      <x:c r="B10" s="22" t="n">
        <x:f>IFERROR(INDEX(Data!$A$2:$AG$151,ROW()-1,MATCH(Setup!$B$5,Data!$A$1:$AG$1,0)),"")</x:f>
        <x:v>18</x:v>
      </x:c>
      <x:c r="C10" s="22" t="n">
        <x:f>IF(OR(A10="",B10=""),"",A10-Results!$B$7)</x:f>
        <x:v>2.366666666666667</x:v>
      </x:c>
      <x:c r="D10" s="22" t="n">
        <x:f>IF(OR(A10="",B10=""),"",B10-Results!$B$8)</x:f>
        <x:v>2.866666666666667</x:v>
      </x:c>
      <x:c r="E10" s="22" t="n">
        <x:f>IF(OR(C10="",D10=""),"",C10*D10)</x:f>
        <x:v>6.784444444444447</x:v>
      </x:c>
      <x:c r="F10" s="22" t="n">
        <x:f>IF(C10="","",C10^2)</x:f>
        <x:v>5.601111111111114</x:v>
      </x:c>
      <x:c r="G10" s="22" t="n">
        <x:f>IF(D10="","",D10^2)</x:f>
        <x:v>8.21777777777778</x:v>
      </x:c>
      <x:c r="H10" s="22" t="n">
        <x:f>IF(A10="","",Results!$B$15+Results!$B$14*A10)</x:f>
        <x:v>17.429098171762178</x:v>
      </x:c>
      <x:c r="I10" s="22" t="n">
        <x:f>IF(OR(B10="",H10=""),"",B10-H10)</x:f>
        <x:v>0.5709018282378224</x:v>
      </x:c>
      <x:c r="J10" s="22" t="n">
        <x:f>IF(I10="","",I10^2)</x:f>
        <x:v>0.3259288974852881</x:v>
      </x:c>
      <x:c r="K10" s="22" t="n">
        <x:f>IF(H10="","",(H10-Results!$B$8)^2)</x:f>
        <x:v>5.27053619336622</x:v>
      </x:c>
      <x:c r="L10" s="22" t="n">
        <x:f>IF(I10="","",ABS(I10))</x:f>
        <x:v>0.5709018282378224</x:v>
      </x:c>
    </x:row>
    <x:row r="11">
      <x:c r="A11" s="22" t="n">
        <x:f>IFERROR(INDEX(Data!$A$2:$AG$151,ROW()-1,MATCH(Setup!$B$4,Data!$A$1:$AG$1,0)),"")</x:f>
        <x:v>17</x:v>
      </x:c>
      <x:c r="B11" s="22" t="n">
        <x:f>IFERROR(INDEX(Data!$A$2:$AG$151,ROW()-1,MATCH(Setup!$B$5,Data!$A$1:$AG$1,0)),"")</x:f>
        <x:v>17</x:v>
      </x:c>
      <x:c r="C11" s="22" t="n">
        <x:f>IF(OR(A11="",B11=""),"",A11-Results!$B$7)</x:f>
        <x:v>1.3666666666666671</x:v>
      </x:c>
      <x:c r="D11" s="22" t="n">
        <x:f>IF(OR(A11="",B11=""),"",B11-Results!$B$8)</x:f>
        <x:v>1.8666666666666671</x:v>
      </x:c>
      <x:c r="E11" s="22" t="n">
        <x:f>IF(OR(C11="",D11=""),"",C11*D11)</x:f>
        <x:v>2.5511111111111124</x:v>
      </x:c>
      <x:c r="F11" s="22" t="n">
        <x:f>IF(C11="","",C11^2)</x:f>
        <x:v>1.867777777777779</x:v>
      </x:c>
      <x:c r="G11" s="22" t="n">
        <x:f>IF(D11="","",D11^2)</x:f>
        <x:v>3.484444444444446</x:v>
      </x:c>
      <x:c r="H11" s="22" t="n">
        <x:f>IF(A11="","",Results!$B$15+Results!$B$14*A11)</x:f>
        <x:v>16.459056690735906</x:v>
      </x:c>
      <x:c r="I11" s="22" t="n">
        <x:f>IF(OR(B11="",H11=""),"",B11-H11)</x:f>
        <x:v>0.5409433092640938</x:v>
      </x:c>
      <x:c r="J11" s="22" t="n">
        <x:f>IF(I11="","",I11^2)</x:f>
        <x:v>0.2926196638375891</x:v>
      </x:c>
      <x:c r="K11" s="22" t="n">
        <x:f>IF(H11="","",(H11-Results!$B$8)^2)</x:f>
        <x:v>1.757542420362751</x:v>
      </x:c>
      <x:c r="L11" s="22" t="n">
        <x:f>IF(I11="","",ABS(I11))</x:f>
        <x:v>0.5409433092640938</x:v>
      </x:c>
    </x:row>
    <x:row r="12">
      <x:c r="A12" s="22" t="n">
        <x:f>IFERROR(INDEX(Data!$A$2:$AG$151,ROW()-1,MATCH(Setup!$B$4,Data!$A$1:$AG$1,0)),"")</x:f>
        <x:v>15</x:v>
      </x:c>
      <x:c r="B12" s="22" t="n">
        <x:f>IFERROR(INDEX(Data!$A$2:$AG$151,ROW()-1,MATCH(Setup!$B$5,Data!$A$1:$AG$1,0)),"")</x:f>
        <x:v>15</x:v>
      </x:c>
      <x:c r="C12" s="22" t="n">
        <x:f>IF(OR(A12="",B12=""),"",A12-Results!$B$7)</x:f>
        <x:v>-0.6333333333333329</x:v>
      </x:c>
      <x:c r="D12" s="22" t="n">
        <x:f>IF(OR(A12="",B12=""),"",B12-Results!$B$8)</x:f>
        <x:v>-0.13333333333333286</x:v>
      </x:c>
      <x:c r="E12" s="22" t="n">
        <x:f>IF(OR(C12="",D12=""),"",C12*D12)</x:f>
        <x:v>0.08444444444444409</x:v>
      </x:c>
      <x:c r="F12" s="22" t="n">
        <x:f>IF(C12="","",C12^2)</x:f>
        <x:v>0.40111111111111053</x:v>
      </x:c>
      <x:c r="G12" s="22" t="n">
        <x:f>IF(D12="","",D12^2)</x:f>
        <x:v>0.017777777777777653</x:v>
      </x:c>
      <x:c r="H12" s="22" t="n">
        <x:f>IF(A12="","",Results!$B$15+Results!$B$14*A12)</x:f>
        <x:v>14.518973728683362</x:v>
      </x:c>
      <x:c r="I12" s="22" t="n">
        <x:f>IF(OR(B12="",H12=""),"",B12-H12)</x:f>
        <x:v>0.48102627131663844</x:v>
      </x:c>
      <x:c r="J12" s="22" t="n">
        <x:f>IF(I12="","",I12^2)</x:f>
        <x:v>0.23138627369678827</x:v>
      </x:c>
      <x:c r="K12" s="22" t="n">
        <x:f>IF(H12="","",(H12-Results!$B$8)^2)</x:f>
        <x:v>0.37743772382566904</x:v>
      </x:c>
      <x:c r="L12" s="22" t="n">
        <x:f>IF(I12="","",ABS(I12))</x:f>
        <x:v>0.48102627131663844</x:v>
      </x:c>
    </x:row>
    <x:row r="13">
      <x:c r="A13" s="22" t="n">
        <x:f>IFERROR(INDEX(Data!$A$2:$AG$151,ROW()-1,MATCH(Setup!$B$4,Data!$A$1:$AG$1,0)),"")</x:f>
        <x:v>12</x:v>
      </x:c>
      <x:c r="B13" s="22" t="n">
        <x:f>IFERROR(INDEX(Data!$A$2:$AG$151,ROW()-1,MATCH(Setup!$B$5,Data!$A$1:$AG$1,0)),"")</x:f>
        <x:v>12</x:v>
      </x:c>
      <x:c r="C13" s="22" t="n">
        <x:f>IF(OR(A13="",B13=""),"",A13-Results!$B$7)</x:f>
        <x:v>-3.633333333333333</x:v>
      </x:c>
      <x:c r="D13" s="22" t="n">
        <x:f>IF(OR(A13="",B13=""),"",B13-Results!$B$8)</x:f>
        <x:v>-3.133333333333333</x:v>
      </x:c>
      <x:c r="E13" s="22" t="n">
        <x:f>IF(OR(C13="",D13=""),"",C13*D13)</x:f>
        <x:v>11.38444444444444</x:v>
      </x:c>
      <x:c r="F13" s="22" t="n">
        <x:f>IF(C13="","",C13^2)</x:f>
        <x:v>13.201111111111107</x:v>
      </x:c>
      <x:c r="G13" s="22" t="n">
        <x:f>IF(D13="","",D13^2)</x:f>
        <x:v>9.817777777777774</x:v>
      </x:c>
      <x:c r="H13" s="22" t="n">
        <x:f>IF(A13="","",Results!$B$15+Results!$B$14*A13)</x:f>
        <x:v>11.608849285604547</x:v>
      </x:c>
      <x:c r="I13" s="22" t="n">
        <x:f>IF(OR(B13="",H13=""),"",B13-H13)</x:f>
        <x:v>0.3911507143954527</x:v>
      </x:c>
      <x:c r="J13" s="22" t="n">
        <x:f>IF(I13="","",I13^2)</x:f>
        <x:v>0.152998881372073</x:v>
      </x:c>
      <x:c r="K13" s="22" t="n">
        <x:f>IF(H13="","",(H13-Results!$B$8)^2)</x:f>
        <x:v>12.421987802694684</x:v>
      </x:c>
      <x:c r="L13" s="22" t="n">
        <x:f>IF(I13="","",ABS(I13))</x:f>
        <x:v>0.3911507143954527</x:v>
      </x:c>
    </x:row>
    <x:row r="14">
      <x:c r="A14" s="22" t="n">
        <x:f>IFERROR(INDEX(Data!$A$2:$AG$151,ROW()-1,MATCH(Setup!$B$4,Data!$A$1:$AG$1,0)),"")</x:f>
        <x:v>17</x:v>
      </x:c>
      <x:c r="B14" s="22" t="n">
        <x:f>IFERROR(INDEX(Data!$A$2:$AG$151,ROW()-1,MATCH(Setup!$B$5,Data!$A$1:$AG$1,0)),"")</x:f>
        <x:v>17</x:v>
      </x:c>
      <x:c r="C14" s="22" t="n">
        <x:f>IF(OR(A14="",B14=""),"",A14-Results!$B$7)</x:f>
        <x:v>1.3666666666666671</x:v>
      </x:c>
      <x:c r="D14" s="22" t="n">
        <x:f>IF(OR(A14="",B14=""),"",B14-Results!$B$8)</x:f>
        <x:v>1.8666666666666671</x:v>
      </x:c>
      <x:c r="E14" s="22" t="n">
        <x:f>IF(OR(C14="",D14=""),"",C14*D14)</x:f>
        <x:v>2.5511111111111124</x:v>
      </x:c>
      <x:c r="F14" s="22" t="n">
        <x:f>IF(C14="","",C14^2)</x:f>
        <x:v>1.867777777777779</x:v>
      </x:c>
      <x:c r="G14" s="22" t="n">
        <x:f>IF(D14="","",D14^2)</x:f>
        <x:v>3.484444444444446</x:v>
      </x:c>
      <x:c r="H14" s="22" t="n">
        <x:f>IF(A14="","",Results!$B$15+Results!$B$14*A14)</x:f>
        <x:v>16.459056690735906</x:v>
      </x:c>
      <x:c r="I14" s="22" t="n">
        <x:f>IF(OR(B14="",H14=""),"",B14-H14)</x:f>
        <x:v>0.5409433092640938</x:v>
      </x:c>
      <x:c r="J14" s="22" t="n">
        <x:f>IF(I14="","",I14^2)</x:f>
        <x:v>0.2926196638375891</x:v>
      </x:c>
      <x:c r="K14" s="22" t="n">
        <x:f>IF(H14="","",(H14-Results!$B$8)^2)</x:f>
        <x:v>1.757542420362751</x:v>
      </x:c>
      <x:c r="L14" s="22" t="n">
        <x:f>IF(I14="","",ABS(I14))</x:f>
        <x:v>0.5409433092640938</x:v>
      </x:c>
    </x:row>
    <x:row r="15">
      <x:c r="A15" s="22" t="n">
        <x:f>IFERROR(INDEX(Data!$A$2:$AG$151,ROW()-1,MATCH(Setup!$B$4,Data!$A$1:$AG$1,0)),"")</x:f>
        <x:v>20</x:v>
      </x:c>
      <x:c r="B15" s="22" t="n">
        <x:f>IFERROR(INDEX(Data!$A$2:$AG$151,ROW()-1,MATCH(Setup!$B$5,Data!$A$1:$AG$1,0)),"")</x:f>
        <x:v>19</x:v>
      </x:c>
      <x:c r="C15" s="22" t="n">
        <x:f>IF(OR(A15="",B15=""),"",A15-Results!$B$7)</x:f>
        <x:v>4.366666666666667</x:v>
      </x:c>
      <x:c r="D15" s="22" t="n">
        <x:f>IF(OR(A15="",B15=""),"",B15-Results!$B$8)</x:f>
        <x:v>3.866666666666667</x:v>
      </x:c>
      <x:c r="E15" s="22" t="n">
        <x:f>IF(OR(C15="",D15=""),"",C15*D15)</x:f>
        <x:v>16.884444444444448</x:v>
      </x:c>
      <x:c r="F15" s="22" t="n">
        <x:f>IF(C15="","",C15^2)</x:f>
        <x:v>19.06777777777778</x:v>
      </x:c>
      <x:c r="G15" s="22" t="n">
        <x:f>IF(D15="","",D15^2)</x:f>
        <x:v>14.951111111111114</x:v>
      </x:c>
      <x:c r="H15" s="22" t="n">
        <x:f>IF(A15="","",Results!$B$15+Results!$B$14*A15)</x:f>
        <x:v>19.36918113381472</x:v>
      </x:c>
      <x:c r="I15" s="22" t="n">
        <x:f>IF(OR(B15="",H15=""),"",B15-H15)</x:f>
        <x:v>-0.3691811338147204</x:v>
      </x:c>
      <x:c r="J15" s="22" t="n">
        <x:f>IF(I15="","",I15^2)</x:f>
        <x:v>0.13629470956472248</x:v>
      </x:c>
      <x:c r="K15" s="22" t="n">
        <x:f>IF(H15="","",(H15-Results!$B$8)^2)</x:f>
        <x:v>17.94240658884301</x:v>
      </x:c>
      <x:c r="L15" s="22" t="n">
        <x:f>IF(I15="","",ABS(I15))</x:f>
        <x:v>0.3691811338147204</x:v>
      </x:c>
    </x:row>
    <x:row r="16">
      <x:c r="A16" s="22" t="n">
        <x:f>IFERROR(INDEX(Data!$A$2:$AG$151,ROW()-1,MATCH(Setup!$B$4,Data!$A$1:$AG$1,0)),"")</x:f>
        <x:v>14</x:v>
      </x:c>
      <x:c r="B16" s="22" t="n">
        <x:f>IFERROR(INDEX(Data!$A$2:$AG$151,ROW()-1,MATCH(Setup!$B$5,Data!$A$1:$AG$1,0)),"")</x:f>
        <x:v>13</x:v>
      </x:c>
      <x:c r="C16" s="22" t="n">
        <x:f>IF(OR(A16="",B16=""),"",A16-Results!$B$7)</x:f>
        <x:v>-1.6333333333333329</x:v>
      </x:c>
      <x:c r="D16" s="22" t="n">
        <x:f>IF(OR(A16="",B16=""),"",B16-Results!$B$8)</x:f>
        <x:v>-2.133333333333333</x:v>
      </x:c>
      <x:c r="E16" s="22" t="n">
        <x:f>IF(OR(C16="",D16=""),"",C16*D16)</x:f>
        <x:v>3.4844444444444425</x:v>
      </x:c>
      <x:c r="F16" s="22" t="n">
        <x:f>IF(C16="","",C16^2)</x:f>
        <x:v>2.667777777777776</x:v>
      </x:c>
      <x:c r="G16" s="22" t="n">
        <x:f>IF(D16="","",D16^2)</x:f>
        <x:v>4.551111111111109</x:v>
      </x:c>
      <x:c r="H16" s="22" t="n">
        <x:f>IF(A16="","",Results!$B$15+Results!$B$14*A16)</x:f>
        <x:v>13.54893224765709</x:v>
      </x:c>
      <x:c r="I16" s="22" t="n">
        <x:f>IF(OR(B16="",H16=""),"",B16-H16)</x:f>
        <x:v>-0.5489322476570901</x:v>
      </x:c>
      <x:c r="J16" s="22" t="n">
        <x:f>IF(I16="","",I16^2)</x:f>
        <x:v>0.30132661251786497</x:v>
      </x:c>
      <x:c r="K16" s="22" t="n">
        <x:f>IF(H16="","",(H16-Results!$B$8)^2)</x:f>
        <x:v>2.5103268002920567</x:v>
      </x:c>
      <x:c r="L16" s="22" t="n">
        <x:f>IF(I16="","",ABS(I16))</x:f>
        <x:v>0.5489322476570901</x:v>
      </x:c>
    </x:row>
    <x:row r="17">
      <x:c r="A17" s="22" t="n">
        <x:f>IFERROR(INDEX(Data!$A$2:$AG$151,ROW()-1,MATCH(Setup!$B$4,Data!$A$1:$AG$1,0)),"")</x:f>
        <x:v>11</x:v>
      </x:c>
      <x:c r="B17" s="22" t="n">
        <x:f>IFERROR(INDEX(Data!$A$2:$AG$151,ROW()-1,MATCH(Setup!$B$5,Data!$A$1:$AG$1,0)),"")</x:f>
        <x:v>10</x:v>
      </x:c>
      <x:c r="C17" s="22" t="n">
        <x:f>IF(OR(A17="",B17=""),"",A17-Results!$B$7)</x:f>
        <x:v>-4.633333333333333</x:v>
      </x:c>
      <x:c r="D17" s="22" t="n">
        <x:f>IF(OR(A17="",B17=""),"",B17-Results!$B$8)</x:f>
        <x:v>-5.133333333333333</x:v>
      </x:c>
      <x:c r="E17" s="22" t="n">
        <x:f>IF(OR(C17="",D17=""),"",C17*D17)</x:f>
        <x:v>23.78444444444444</x:v>
      </x:c>
      <x:c r="F17" s="22" t="n">
        <x:f>IF(C17="","",C17^2)</x:f>
        <x:v>21.467777777777773</x:v>
      </x:c>
      <x:c r="G17" s="22" t="n">
        <x:f>IF(D17="","",D17^2)</x:f>
        <x:v>26.351111111111106</x:v>
      </x:c>
      <x:c r="H17" s="22" t="n">
        <x:f>IF(A17="","",Results!$B$15+Results!$B$14*A17)</x:f>
        <x:v>10.638807804578278</x:v>
      </x:c>
      <x:c r="I17" s="22" t="n">
        <x:f>IF(OR(B17="",H17=""),"",B17-H17)</x:f>
        <x:v>-0.6388078045782777</x:v>
      </x:c>
      <x:c r="J17" s="22" t="n">
        <x:f>IF(I17="","",I17^2)</x:f>
        <x:v>0.40807541119011903</x:v>
      </x:c>
      <x:c r="K17" s="22" t="n">
        <x:f>IF(H17="","",(H17-Results!$B$8)^2)</x:f>
        <x:v>20.20075972863091</x:v>
      </x:c>
      <x:c r="L17" s="22" t="n">
        <x:f>IF(I17="","",ABS(I17))</x:f>
        <x:v>0.6388078045782777</x:v>
      </x:c>
    </x:row>
    <x:row r="18">
      <x:c r="A18" s="22" t="n">
        <x:f>IFERROR(INDEX(Data!$A$2:$AG$151,ROW()-1,MATCH(Setup!$B$4,Data!$A$1:$AG$1,0)),"")</x:f>
        <x:v>16</x:v>
      </x:c>
      <x:c r="B18" s="22" t="n">
        <x:f>IFERROR(INDEX(Data!$A$2:$AG$151,ROW()-1,MATCH(Setup!$B$5,Data!$A$1:$AG$1,0)),"")</x:f>
        <x:v>15</x:v>
      </x:c>
      <x:c r="C18" s="22" t="n">
        <x:f>IF(OR(A18="",B18=""),"",A18-Results!$B$7)</x:f>
        <x:v>0.36666666666666714</x:v>
      </x:c>
      <x:c r="D18" s="22" t="n">
        <x:f>IF(OR(A18="",B18=""),"",B18-Results!$B$8)</x:f>
        <x:v>-0.13333333333333286</x:v>
      </x:c>
      <x:c r="E18" s="22" t="n">
        <x:f>IF(OR(C18="",D18=""),"",C18*D18)</x:f>
        <x:v>-0.04888888888888878</x:v>
      </x:c>
      <x:c r="F18" s="22" t="n">
        <x:f>IF(C18="","",C18^2)</x:f>
        <x:v>0.13444444444444478</x:v>
      </x:c>
      <x:c r="G18" s="22" t="n">
        <x:f>IF(D18="","",D18^2)</x:f>
        <x:v>0.017777777777777653</x:v>
      </x:c>
      <x:c r="H18" s="22" t="n">
        <x:f>IF(A18="","",Results!$B$15+Results!$B$14*A18)</x:f>
        <x:v>15.489015209709633</x:v>
      </x:c>
      <x:c r="I18" s="22" t="n">
        <x:f>IF(OR(B18="",H18=""),"",B18-H18)</x:f>
        <x:v>-0.48901520970963297</x:v>
      </x:c>
      <x:c r="J18" s="22" t="n">
        <x:f>IF(I18="","",I18^2)</x:f>
        <x:v>0.2391358753273563</x:v>
      </x:c>
      <x:c r="K18" s="22" t="n">
        <x:f>IF(H18="","",(H18-Results!$B$8)^2)</x:f>
        <x:v>0.12650959718256563</x:v>
      </x:c>
      <x:c r="L18" s="22" t="n">
        <x:f>IF(I18="","",ABS(I18))</x:f>
        <x:v>0.48901520970963297</x:v>
      </x:c>
    </x:row>
    <x:row r="19">
      <x:c r="A19" s="22" t="n">
        <x:f>IFERROR(INDEX(Data!$A$2:$AG$151,ROW()-1,MATCH(Setup!$B$4,Data!$A$1:$AG$1,0)),"")</x:f>
        <x:v>20</x:v>
      </x:c>
      <x:c r="B19" s="22" t="n">
        <x:f>IFERROR(INDEX(Data!$A$2:$AG$151,ROW()-1,MATCH(Setup!$B$5,Data!$A$1:$AG$1,0)),"")</x:f>
        <x:v>20</x:v>
      </x:c>
      <x:c r="C19" s="22" t="n">
        <x:f>IF(OR(A19="",B19=""),"",A19-Results!$B$7)</x:f>
        <x:v>4.366666666666667</x:v>
      </x:c>
      <x:c r="D19" s="22" t="n">
        <x:f>IF(OR(A19="",B19=""),"",B19-Results!$B$8)</x:f>
        <x:v>4.866666666666667</x:v>
      </x:c>
      <x:c r="E19" s="22" t="n">
        <x:f>IF(OR(C19="",D19=""),"",C19*D19)</x:f>
        <x:v>21.251111111111115</x:v>
      </x:c>
      <x:c r="F19" s="22" t="n">
        <x:f>IF(C19="","",C19^2)</x:f>
        <x:v>19.06777777777778</x:v>
      </x:c>
      <x:c r="G19" s="22" t="n">
        <x:f>IF(D19="","",D19^2)</x:f>
        <x:v>23.68444444444445</x:v>
      </x:c>
      <x:c r="H19" s="22" t="n">
        <x:f>IF(A19="","",Results!$B$15+Results!$B$14*A19)</x:f>
        <x:v>19.36918113381472</x:v>
      </x:c>
      <x:c r="I19" s="22" t="n">
        <x:f>IF(OR(B19="",H19=""),"",B19-H19)</x:f>
        <x:v>0.6308188661852796</x:v>
      </x:c>
      <x:c r="J19" s="22" t="n">
        <x:f>IF(I19="","",I19^2)</x:f>
        <x:v>0.3979324419352817</x:v>
      </x:c>
      <x:c r="K19" s="22" t="n">
        <x:f>IF(H19="","",(H19-Results!$B$8)^2)</x:f>
        <x:v>17.94240658884301</x:v>
      </x:c>
      <x:c r="L19" s="22" t="n">
        <x:f>IF(I19="","",ABS(I19))</x:f>
        <x:v>0.6308188661852796</x:v>
      </x:c>
    </x:row>
    <x:row r="20">
      <x:c r="A20" s="22" t="n">
        <x:f>IFERROR(INDEX(Data!$A$2:$AG$151,ROW()-1,MATCH(Setup!$B$4,Data!$A$1:$AG$1,0)),"")</x:f>
        <x:v>18</x:v>
      </x:c>
      <x:c r="B20" s="22" t="n">
        <x:f>IFERROR(INDEX(Data!$A$2:$AG$151,ROW()-1,MATCH(Setup!$B$5,Data!$A$1:$AG$1,0)),"")</x:f>
        <x:v>18</x:v>
      </x:c>
      <x:c r="C20" s="22" t="n">
        <x:f>IF(OR(A20="",B20=""),"",A20-Results!$B$7)</x:f>
        <x:v>2.366666666666667</x:v>
      </x:c>
      <x:c r="D20" s="22" t="n">
        <x:f>IF(OR(A20="",B20=""),"",B20-Results!$B$8)</x:f>
        <x:v>2.866666666666667</x:v>
      </x:c>
      <x:c r="E20" s="22" t="n">
        <x:f>IF(OR(C20="",D20=""),"",C20*D20)</x:f>
        <x:v>6.784444444444447</x:v>
      </x:c>
      <x:c r="F20" s="22" t="n">
        <x:f>IF(C20="","",C20^2)</x:f>
        <x:v>5.601111111111114</x:v>
      </x:c>
      <x:c r="G20" s="22" t="n">
        <x:f>IF(D20="","",D20^2)</x:f>
        <x:v>8.21777777777778</x:v>
      </x:c>
      <x:c r="H20" s="22" t="n">
        <x:f>IF(A20="","",Results!$B$15+Results!$B$14*A20)</x:f>
        <x:v>17.429098171762178</x:v>
      </x:c>
      <x:c r="I20" s="22" t="n">
        <x:f>IF(OR(B20="",H20=""),"",B20-H20)</x:f>
        <x:v>0.5709018282378224</x:v>
      </x:c>
      <x:c r="J20" s="22" t="n">
        <x:f>IF(I20="","",I20^2)</x:f>
        <x:v>0.3259288974852881</x:v>
      </x:c>
      <x:c r="K20" s="22" t="n">
        <x:f>IF(H20="","",(H20-Results!$B$8)^2)</x:f>
        <x:v>5.27053619336622</x:v>
      </x:c>
      <x:c r="L20" s="22" t="n">
        <x:f>IF(I20="","",ABS(I20))</x:f>
        <x:v>0.5709018282378224</x:v>
      </x:c>
    </x:row>
    <x:row r="21">
      <x:c r="A21" s="22" t="n">
        <x:f>IFERROR(INDEX(Data!$A$2:$AG$151,ROW()-1,MATCH(Setup!$B$4,Data!$A$1:$AG$1,0)),"")</x:f>
        <x:v>10</x:v>
      </x:c>
      <x:c r="B21" s="22" t="n">
        <x:f>IFERROR(INDEX(Data!$A$2:$AG$151,ROW()-1,MATCH(Setup!$B$5,Data!$A$1:$AG$1,0)),"")</x:f>
        <x:v>10</x:v>
      </x:c>
      <x:c r="C21" s="22" t="n">
        <x:f>IF(OR(A21="",B21=""),"",A21-Results!$B$7)</x:f>
        <x:v>-5.633333333333333</x:v>
      </x:c>
      <x:c r="D21" s="22" t="n">
        <x:f>IF(OR(A21="",B21=""),"",B21-Results!$B$8)</x:f>
        <x:v>-5.133333333333333</x:v>
      </x:c>
      <x:c r="E21" s="22" t="n">
        <x:f>IF(OR(C21="",D21=""),"",C21*D21)</x:f>
        <x:v>28.917777777777772</x:v>
      </x:c>
      <x:c r="F21" s="22" t="n">
        <x:f>IF(C21="","",C21^2)</x:f>
        <x:v>31.73444444444444</x:v>
      </x:c>
      <x:c r="G21" s="22" t="n">
        <x:f>IF(D21="","",D21^2)</x:f>
        <x:v>26.351111111111106</x:v>
      </x:c>
      <x:c r="H21" s="22" t="n">
        <x:f>IF(A21="","",Results!$B$15+Results!$B$14*A21)</x:f>
        <x:v>9.668766323552006</x:v>
      </x:c>
      <x:c r="I21" s="22" t="n">
        <x:f>IF(OR(B21="",H21=""),"",B21-H21)</x:f>
        <x:v>0.33123367644799373</x:v>
      </x:c>
      <x:c r="J21" s="22" t="n">
        <x:f>IF(I21="","",I21^2)</x:f>
        <x:v>0.1097157484132542</x:v>
      </x:c>
      <x:c r="K21" s="22" t="n">
        <x:f>IF(H21="","",(H21-Results!$B$8)^2)</x:f>
        <x:v>29.861492604390428</x:v>
      </x:c>
      <x:c r="L21" s="22" t="n">
        <x:f>IF(I21="","",ABS(I21))</x:f>
        <x:v>0.33123367644799373</x:v>
      </x:c>
    </x:row>
    <x:row r="22">
      <x:c r="A22" s="22" t="n">
        <x:f>IFERROR(INDEX(Data!$A$2:$AG$151,ROW()-1,MATCH(Setup!$B$4,Data!$A$1:$AG$1,0)),"")</x:f>
        <x:v>13</x:v>
      </x:c>
      <x:c r="B22" s="22" t="n">
        <x:f>IFERROR(INDEX(Data!$A$2:$AG$151,ROW()-1,MATCH(Setup!$B$5,Data!$A$1:$AG$1,0)),"")</x:f>
        <x:v>13</x:v>
      </x:c>
      <x:c r="C22" s="22" t="n">
        <x:f>IF(OR(A22="",B22=""),"",A22-Results!$B$7)</x:f>
        <x:v>-2.633333333333333</x:v>
      </x:c>
      <x:c r="D22" s="22" t="n">
        <x:f>IF(OR(A22="",B22=""),"",B22-Results!$B$8)</x:f>
        <x:v>-2.133333333333333</x:v>
      </x:c>
      <x:c r="E22" s="22" t="n">
        <x:f>IF(OR(C22="",D22=""),"",C22*D22)</x:f>
        <x:v>5.617777777777776</x:v>
      </x:c>
      <x:c r="F22" s="22" t="n">
        <x:f>IF(C22="","",C22^2)</x:f>
        <x:v>6.934444444444442</x:v>
      </x:c>
      <x:c r="G22" s="22" t="n">
        <x:f>IF(D22="","",D22^2)</x:f>
        <x:v>4.551111111111109</x:v>
      </x:c>
      <x:c r="H22" s="22" t="n">
        <x:f>IF(A22="","",Results!$B$15+Results!$B$14*A22)</x:f>
        <x:v>12.578890766630819</x:v>
      </x:c>
      <x:c r="I22" s="22" t="n">
        <x:f>IF(OR(B22="",H22=""),"",B22-H22)</x:f>
        <x:v>0.42110923336918127</x:v>
      </x:c>
      <x:c r="J22" s="22" t="n">
        <x:f>IF(I22="","",I22^2)</x:f>
        <x:v>0.17733298642877957</x:v>
      </x:c>
      <x:c r="K22" s="22" t="n">
        <x:f>IF(H22="","",(H22-Results!$B$8)^2)</x:f>
        <x:v>6.5251768265817285</x:v>
      </x:c>
      <x:c r="L22" s="22" t="n">
        <x:f>IF(I22="","",ABS(I22))</x:f>
        <x:v>0.42110923336918127</x:v>
      </x:c>
    </x:row>
    <x:row r="23">
      <x:c r="A23" s="22" t="n">
        <x:f>IFERROR(INDEX(Data!$A$2:$AG$151,ROW()-1,MATCH(Setup!$B$4,Data!$A$1:$AG$1,0)),"")</x:f>
        <x:v>19</x:v>
      </x:c>
      <x:c r="B23" s="22" t="n">
        <x:f>IFERROR(INDEX(Data!$A$2:$AG$151,ROW()-1,MATCH(Setup!$B$5,Data!$A$1:$AG$1,0)),"")</x:f>
        <x:v>18</x:v>
      </x:c>
      <x:c r="C23" s="22" t="n">
        <x:f>IF(OR(A23="",B23=""),"",A23-Results!$B$7)</x:f>
        <x:v>3.366666666666667</x:v>
      </x:c>
      <x:c r="D23" s="22" t="n">
        <x:f>IF(OR(A23="",B23=""),"",B23-Results!$B$8)</x:f>
        <x:v>2.866666666666667</x:v>
      </x:c>
      <x:c r="E23" s="22" t="n">
        <x:f>IF(OR(C23="",D23=""),"",C23*D23)</x:f>
        <x:v>9.651111111111113</x:v>
      </x:c>
      <x:c r="F23" s="22" t="n">
        <x:f>IF(C23="","",C23^2)</x:f>
        <x:v>11.334444444444447</x:v>
      </x:c>
      <x:c r="G23" s="22" t="n">
        <x:f>IF(D23="","",D23^2)</x:f>
        <x:v>8.21777777777778</x:v>
      </x:c>
      <x:c r="H23" s="22" t="n">
        <x:f>IF(A23="","",Results!$B$15+Results!$B$14*A23)</x:f>
        <x:v>18.39913965278845</x:v>
      </x:c>
      <x:c r="I23" s="22" t="n">
        <x:f>IF(OR(B23="",H23=""),"",B23-H23)</x:f>
        <x:v>-0.399139652788449</x:v>
      </x:c>
      <x:c r="J23" s="22" t="n">
        <x:f>IF(I23="","",I23^2)</x:f>
        <x:v>0.1593124624280836</x:v>
      </x:c>
      <x:c r="K23" s="22" t="n">
        <x:f>IF(H23="","",(H23-Results!$B$8)^2)</x:f>
        <x:v>10.665490916192972</x:v>
      </x:c>
      <x:c r="L23" s="22" t="n">
        <x:f>IF(I23="","",ABS(I23))</x:f>
        <x:v>0.399139652788449</x:v>
      </x:c>
    </x:row>
    <x:row r="24">
      <x:c r="A24" s="22" t="n">
        <x:f>IFERROR(INDEX(Data!$A$2:$AG$151,ROW()-1,MATCH(Setup!$B$4,Data!$A$1:$AG$1,0)),"")</x:f>
        <x:v>17</x:v>
      </x:c>
      <x:c r="B24" s="22" t="n">
        <x:f>IFERROR(INDEX(Data!$A$2:$AG$151,ROW()-1,MATCH(Setup!$B$5,Data!$A$1:$AG$1,0)),"")</x:f>
        <x:v>16</x:v>
      </x:c>
      <x:c r="C24" s="22" t="n">
        <x:f>IF(OR(A24="",B24=""),"",A24-Results!$B$7)</x:f>
        <x:v>1.3666666666666671</x:v>
      </x:c>
      <x:c r="D24" s="22" t="n">
        <x:f>IF(OR(A24="",B24=""),"",B24-Results!$B$8)</x:f>
        <x:v>0.8666666666666671</x:v>
      </x:c>
      <x:c r="E24" s="22" t="n">
        <x:f>IF(OR(C24="",D24=""),"",C24*D24)</x:f>
        <x:v>1.1844444444444455</x:v>
      </x:c>
      <x:c r="F24" s="22" t="n">
        <x:f>IF(C24="","",C24^2)</x:f>
        <x:v>1.867777777777779</x:v>
      </x:c>
      <x:c r="G24" s="22" t="n">
        <x:f>IF(D24="","",D24^2)</x:f>
        <x:v>0.751111111111112</x:v>
      </x:c>
      <x:c r="H24" s="22" t="n">
        <x:f>IF(A24="","",Results!$B$15+Results!$B$14*A24)</x:f>
        <x:v>16.459056690735906</x:v>
      </x:c>
      <x:c r="I24" s="22" t="n">
        <x:f>IF(OR(B24="",H24=""),"",B24-H24)</x:f>
        <x:v>-0.45905669073590616</x:v>
      </x:c>
      <x:c r="J24" s="22" t="n">
        <x:f>IF(I24="","",I24^2)</x:f>
        <x:v>0.2107330453094014</x:v>
      </x:c>
      <x:c r="K24" s="22" t="n">
        <x:f>IF(H24="","",(H24-Results!$B$8)^2)</x:f>
        <x:v>1.757542420362751</x:v>
      </x:c>
      <x:c r="L24" s="22" t="n">
        <x:f>IF(I24="","",ABS(I24))</x:f>
        <x:v>0.45905669073590616</x:v>
      </x:c>
    </x:row>
    <x:row r="25">
      <x:c r="A25" s="22" t="n">
        <x:f>IFERROR(INDEX(Data!$A$2:$AG$151,ROW()-1,MATCH(Setup!$B$4,Data!$A$1:$AG$1,0)),"")</x:f>
        <x:v>14</x:v>
      </x:c>
      <x:c r="B25" s="22" t="n">
        <x:f>IFERROR(INDEX(Data!$A$2:$AG$151,ROW()-1,MATCH(Setup!$B$5,Data!$A$1:$AG$1,0)),"")</x:f>
        <x:v>13</x:v>
      </x:c>
      <x:c r="C25" s="22" t="n">
        <x:f>IF(OR(A25="",B25=""),"",A25-Results!$B$7)</x:f>
        <x:v>-1.6333333333333329</x:v>
      </x:c>
      <x:c r="D25" s="22" t="n">
        <x:f>IF(OR(A25="",B25=""),"",B25-Results!$B$8)</x:f>
        <x:v>-2.133333333333333</x:v>
      </x:c>
      <x:c r="E25" s="22" t="n">
        <x:f>IF(OR(C25="",D25=""),"",C25*D25)</x:f>
        <x:v>3.4844444444444425</x:v>
      </x:c>
      <x:c r="F25" s="22" t="n">
        <x:f>IF(C25="","",C25^2)</x:f>
        <x:v>2.667777777777776</x:v>
      </x:c>
      <x:c r="G25" s="22" t="n">
        <x:f>IF(D25="","",D25^2)</x:f>
        <x:v>4.551111111111109</x:v>
      </x:c>
      <x:c r="H25" s="22" t="n">
        <x:f>IF(A25="","",Results!$B$15+Results!$B$14*A25)</x:f>
        <x:v>13.54893224765709</x:v>
      </x:c>
      <x:c r="I25" s="22" t="n">
        <x:f>IF(OR(B25="",H25=""),"",B25-H25)</x:f>
        <x:v>-0.5489322476570901</x:v>
      </x:c>
      <x:c r="J25" s="22" t="n">
        <x:f>IF(I25="","",I25^2)</x:f>
        <x:v>0.30132661251786497</x:v>
      </x:c>
      <x:c r="K25" s="22" t="n">
        <x:f>IF(H25="","",(H25-Results!$B$8)^2)</x:f>
        <x:v>2.5103268002920567</x:v>
      </x:c>
      <x:c r="L25" s="22" t="n">
        <x:f>IF(I25="","",ABS(I25))</x:f>
        <x:v>0.5489322476570901</x:v>
      </x:c>
    </x:row>
    <x:row r="26">
      <x:c r="A26" s="22" t="n">
        <x:f>IFERROR(INDEX(Data!$A$2:$AG$151,ROW()-1,MATCH(Setup!$B$4,Data!$A$1:$AG$1,0)),"")</x:f>
        <x:v>14</x:v>
      </x:c>
      <x:c r="B26" s="22" t="n">
        <x:f>IFERROR(INDEX(Data!$A$2:$AG$151,ROW()-1,MATCH(Setup!$B$5,Data!$A$1:$AG$1,0)),"")</x:f>
        <x:v>14</x:v>
      </x:c>
      <x:c r="C26" s="22" t="n">
        <x:f>IF(OR(A26="",B26=""),"",A26-Results!$B$7)</x:f>
        <x:v>-1.6333333333333329</x:v>
      </x:c>
      <x:c r="D26" s="22" t="n">
        <x:f>IF(OR(A26="",B26=""),"",B26-Results!$B$8)</x:f>
        <x:v>-1.1333333333333329</x:v>
      </x:c>
      <x:c r="E26" s="22" t="n">
        <x:f>IF(OR(C26="",D26=""),"",C26*D26)</x:f>
        <x:v>1.8511111111111098</x:v>
      </x:c>
      <x:c r="F26" s="22" t="n">
        <x:f>IF(C26="","",C26^2)</x:f>
        <x:v>2.667777777777776</x:v>
      </x:c>
      <x:c r="G26" s="22" t="n">
        <x:f>IF(D26="","",D26^2)</x:f>
        <x:v>1.2844444444444434</x:v>
      </x:c>
      <x:c r="H26" s="22" t="n">
        <x:f>IF(A26="","",Results!$B$15+Results!$B$14*A26)</x:f>
        <x:v>13.54893224765709</x:v>
      </x:c>
      <x:c r="I26" s="22" t="n">
        <x:f>IF(OR(B26="",H26=""),"",B26-H26)</x:f>
        <x:v>0.45106775234290986</x:v>
      </x:c>
      <x:c r="J26" s="22" t="n">
        <x:f>IF(I26="","",I26^2)</x:f>
        <x:v>0.20346211720368465</x:v>
      </x:c>
      <x:c r="K26" s="22" t="n">
        <x:f>IF(H26="","",(H26-Results!$B$8)^2)</x:f>
        <x:v>2.5103268002920567</x:v>
      </x:c>
      <x:c r="L26" s="22" t="n">
        <x:f>IF(I26="","",ABS(I26))</x:f>
        <x:v>0.45106775234290986</x:v>
      </x:c>
    </x:row>
    <x:row r="27">
      <x:c r="A27" s="22" t="n">
        <x:f>IFERROR(INDEX(Data!$A$2:$AG$151,ROW()-1,MATCH(Setup!$B$4,Data!$A$1:$AG$1,0)),"")</x:f>
        <x:v>18</x:v>
      </x:c>
      <x:c r="B27" s="22" t="n">
        <x:f>IFERROR(INDEX(Data!$A$2:$AG$151,ROW()-1,MATCH(Setup!$B$5,Data!$A$1:$AG$1,0)),"")</x:f>
        <x:v>17</x:v>
      </x:c>
      <x:c r="C27" s="22" t="n">
        <x:f>IF(OR(A27="",B27=""),"",A27-Results!$B$7)</x:f>
        <x:v>2.366666666666667</x:v>
      </x:c>
      <x:c r="D27" s="22" t="n">
        <x:f>IF(OR(A27="",B27=""),"",B27-Results!$B$8)</x:f>
        <x:v>1.8666666666666671</x:v>
      </x:c>
      <x:c r="E27" s="22" t="n">
        <x:f>IF(OR(C27="",D27=""),"",C27*D27)</x:f>
        <x:v>4.41777777777778</x:v>
      </x:c>
      <x:c r="F27" s="22" t="n">
        <x:f>IF(C27="","",C27^2)</x:f>
        <x:v>5.601111111111114</x:v>
      </x:c>
      <x:c r="G27" s="22" t="n">
        <x:f>IF(D27="","",D27^2)</x:f>
        <x:v>3.484444444444446</x:v>
      </x:c>
      <x:c r="H27" s="22" t="n">
        <x:f>IF(A27="","",Results!$B$15+Results!$B$14*A27)</x:f>
        <x:v>17.429098171762178</x:v>
      </x:c>
      <x:c r="I27" s="22" t="n">
        <x:f>IF(OR(B27="",H27=""),"",B27-H27)</x:f>
        <x:v>-0.42909817176217757</x:v>
      </x:c>
      <x:c r="J27" s="22" t="n">
        <x:f>IF(I27="","",I27^2)</x:f>
        <x:v>0.18412524100964325</x:v>
      </x:c>
      <x:c r="K27" s="22" t="n">
        <x:f>IF(H27="","",(H27-Results!$B$8)^2)</x:f>
        <x:v>5.27053619336622</x:v>
      </x:c>
      <x:c r="L27" s="22" t="n">
        <x:f>IF(I27="","",ABS(I27))</x:f>
        <x:v>0.42909817176217757</x:v>
      </x:c>
    </x:row>
    <x:row r="28">
      <x:c r="A28" s="22" t="n">
        <x:f>IFERROR(INDEX(Data!$A$2:$AG$151,ROW()-1,MATCH(Setup!$B$4,Data!$A$1:$AG$1,0)),"")</x:f>
        <x:v>16</x:v>
      </x:c>
      <x:c r="B28" s="22" t="n">
        <x:f>IFERROR(INDEX(Data!$A$2:$AG$151,ROW()-1,MATCH(Setup!$B$5,Data!$A$1:$AG$1,0)),"")</x:f>
        <x:v>16</x:v>
      </x:c>
      <x:c r="C28" s="22" t="n">
        <x:f>IF(OR(A28="",B28=""),"",A28-Results!$B$7)</x:f>
        <x:v>0.36666666666666714</x:v>
      </x:c>
      <x:c r="D28" s="22" t="n">
        <x:f>IF(OR(A28="",B28=""),"",B28-Results!$B$8)</x:f>
        <x:v>0.8666666666666671</x:v>
      </x:c>
      <x:c r="E28" s="22" t="n">
        <x:f>IF(OR(C28="",D28=""),"",C28*D28)</x:f>
        <x:v>0.3177777777777784</x:v>
      </x:c>
      <x:c r="F28" s="22" t="n">
        <x:f>IF(C28="","",C28^2)</x:f>
        <x:v>0.13444444444444478</x:v>
      </x:c>
      <x:c r="G28" s="22" t="n">
        <x:f>IF(D28="","",D28^2)</x:f>
        <x:v>0.751111111111112</x:v>
      </x:c>
      <x:c r="H28" s="22" t="n">
        <x:f>IF(A28="","",Results!$B$15+Results!$B$14*A28)</x:f>
        <x:v>15.489015209709633</x:v>
      </x:c>
      <x:c r="I28" s="22" t="n">
        <x:f>IF(OR(B28="",H28=""),"",B28-H28)</x:f>
        <x:v>0.510984790290367</x:v>
      </x:c>
      <x:c r="J28" s="22" t="n">
        <x:f>IF(I28="","",I28^2)</x:f>
        <x:v>0.26110545590809037</x:v>
      </x:c>
      <x:c r="K28" s="22" t="n">
        <x:f>IF(H28="","",(H28-Results!$B$8)^2)</x:f>
        <x:v>0.12650959718256563</x:v>
      </x:c>
      <x:c r="L28" s="22" t="n">
        <x:f>IF(I28="","",ABS(I28))</x:f>
        <x:v>0.510984790290367</x:v>
      </x:c>
    </x:row>
    <x:row r="29">
      <x:c r="A29" s="22" t="n">
        <x:f>IFERROR(INDEX(Data!$A$2:$AG$151,ROW()-1,MATCH(Setup!$B$4,Data!$A$1:$AG$1,0)),"")</x:f>
        <x:v>11</x:v>
      </x:c>
      <x:c r="B29" s="22" t="n">
        <x:f>IFERROR(INDEX(Data!$A$2:$AG$151,ROW()-1,MATCH(Setup!$B$5,Data!$A$1:$AG$1,0)),"")</x:f>
        <x:v>11</x:v>
      </x:c>
      <x:c r="C29" s="22" t="n">
        <x:f>IF(OR(A29="",B29=""),"",A29-Results!$B$7)</x:f>
        <x:v>-4.633333333333333</x:v>
      </x:c>
      <x:c r="D29" s="22" t="n">
        <x:f>IF(OR(A29="",B29=""),"",B29-Results!$B$8)</x:f>
        <x:v>-4.133333333333333</x:v>
      </x:c>
      <x:c r="E29" s="22" t="n">
        <x:f>IF(OR(C29="",D29=""),"",C29*D29)</x:f>
        <x:v>19.151111111111106</x:v>
      </x:c>
      <x:c r="F29" s="22" t="n">
        <x:f>IF(C29="","",C29^2)</x:f>
        <x:v>21.467777777777773</x:v>
      </x:c>
      <x:c r="G29" s="22" t="n">
        <x:f>IF(D29="","",D29^2)</x:f>
        <x:v>17.08444444444444</x:v>
      </x:c>
      <x:c r="H29" s="22" t="n">
        <x:f>IF(A29="","",Results!$B$15+Results!$B$14*A29)</x:f>
        <x:v>10.638807804578278</x:v>
      </x:c>
      <x:c r="I29" s="22" t="n">
        <x:f>IF(OR(B29="",H29=""),"",B29-H29)</x:f>
        <x:v>0.3611921954217223</x:v>
      </x:c>
      <x:c r="J29" s="22" t="n">
        <x:f>IF(I29="","",I29^2)</x:f>
        <x:v>0.13045980203356364</x:v>
      </x:c>
      <x:c r="K29" s="22" t="n">
        <x:f>IF(H29="","",(H29-Results!$B$8)^2)</x:f>
        <x:v>20.20075972863091</x:v>
      </x:c>
      <x:c r="L29" s="22" t="n">
        <x:f>IF(I29="","",ABS(I29))</x:f>
        <x:v>0.3611921954217223</x:v>
      </x:c>
    </x:row>
    <x:row r="30">
      <x:c r="A30" s="22" t="n">
        <x:f>IFERROR(INDEX(Data!$A$2:$AG$151,ROW()-1,MATCH(Setup!$B$4,Data!$A$1:$AG$1,0)),"")</x:f>
        <x:v>18</x:v>
      </x:c>
      <x:c r="B30" s="22" t="n">
        <x:f>IFERROR(INDEX(Data!$A$2:$AG$151,ROW()-1,MATCH(Setup!$B$5,Data!$A$1:$AG$1,0)),"")</x:f>
        <x:v>18</x:v>
      </x:c>
      <x:c r="C30" s="22" t="n">
        <x:f>IF(OR(A30="",B30=""),"",A30-Results!$B$7)</x:f>
        <x:v>2.366666666666667</x:v>
      </x:c>
      <x:c r="D30" s="22" t="n">
        <x:f>IF(OR(A30="",B30=""),"",B30-Results!$B$8)</x:f>
        <x:v>2.866666666666667</x:v>
      </x:c>
      <x:c r="E30" s="22" t="n">
        <x:f>IF(OR(C30="",D30=""),"",C30*D30)</x:f>
        <x:v>6.784444444444447</x:v>
      </x:c>
      <x:c r="F30" s="22" t="n">
        <x:f>IF(C30="","",C30^2)</x:f>
        <x:v>5.601111111111114</x:v>
      </x:c>
      <x:c r="G30" s="22" t="n">
        <x:f>IF(D30="","",D30^2)</x:f>
        <x:v>8.21777777777778</x:v>
      </x:c>
      <x:c r="H30" s="22" t="n">
        <x:f>IF(A30="","",Results!$B$15+Results!$B$14*A30)</x:f>
        <x:v>17.429098171762178</x:v>
      </x:c>
      <x:c r="I30" s="22" t="n">
        <x:f>IF(OR(B30="",H30=""),"",B30-H30)</x:f>
        <x:v>0.5709018282378224</x:v>
      </x:c>
      <x:c r="J30" s="22" t="n">
        <x:f>IF(I30="","",I30^2)</x:f>
        <x:v>0.3259288974852881</x:v>
      </x:c>
      <x:c r="K30" s="22" t="n">
        <x:f>IF(H30="","",(H30-Results!$B$8)^2)</x:f>
        <x:v>5.27053619336622</x:v>
      </x:c>
      <x:c r="L30" s="22" t="n">
        <x:f>IF(I30="","",ABS(I30))</x:f>
        <x:v>0.5709018282378224</x:v>
      </x:c>
    </x:row>
    <x:row r="31">
      <x:c r="A31" s="22" t="n">
        <x:f>IFERROR(INDEX(Data!$A$2:$AG$151,ROW()-1,MATCH(Setup!$B$4,Data!$A$1:$AG$1,0)),"")</x:f>
        <x:v>17</x:v>
      </x:c>
      <x:c r="B31" s="22" t="n">
        <x:f>IFERROR(INDEX(Data!$A$2:$AG$151,ROW()-1,MATCH(Setup!$B$5,Data!$A$1:$AG$1,0)),"")</x:f>
        <x:v>16</x:v>
      </x:c>
      <x:c r="C31" s="22" t="n">
        <x:f>IF(OR(A31="",B31=""),"",A31-Results!$B$7)</x:f>
        <x:v>1.3666666666666671</x:v>
      </x:c>
      <x:c r="D31" s="22" t="n">
        <x:f>IF(OR(A31="",B31=""),"",B31-Results!$B$8)</x:f>
        <x:v>0.8666666666666671</x:v>
      </x:c>
      <x:c r="E31" s="22" t="n">
        <x:f>IF(OR(C31="",D31=""),"",C31*D31)</x:f>
        <x:v>1.1844444444444455</x:v>
      </x:c>
      <x:c r="F31" s="22" t="n">
        <x:f>IF(C31="","",C31^2)</x:f>
        <x:v>1.867777777777779</x:v>
      </x:c>
      <x:c r="G31" s="22" t="n">
        <x:f>IF(D31="","",D31^2)</x:f>
        <x:v>0.751111111111112</x:v>
      </x:c>
      <x:c r="H31" s="22" t="n">
        <x:f>IF(A31="","",Results!$B$15+Results!$B$14*A31)</x:f>
        <x:v>16.459056690735906</x:v>
      </x:c>
      <x:c r="I31" s="22" t="n">
        <x:f>IF(OR(B31="",H31=""),"",B31-H31)</x:f>
        <x:v>-0.45905669073590616</x:v>
      </x:c>
      <x:c r="J31" s="22" t="n">
        <x:f>IF(I31="","",I31^2)</x:f>
        <x:v>0.2107330453094014</x:v>
      </x:c>
      <x:c r="K31" s="22" t="n">
        <x:f>IF(H31="","",(H31-Results!$B$8)^2)</x:f>
        <x:v>1.757542420362751</x:v>
      </x:c>
      <x:c r="L31" s="22" t="n">
        <x:f>IF(I31="","",ABS(I31))</x:f>
        <x:v>0.45905669073590616</x:v>
      </x:c>
    </x:row>
    <x:row r="32">
      <x:c r="A32" s="22" t="str">
        <x:f>IFERROR(INDEX(Data!$A$2:$AG$151,ROW()-1,MATCH(Setup!$B$4,Data!$A$1:$AG$1,0)),"")</x:f>
      </x:c>
      <x:c r="B32" s="22" t="str">
        <x:f>IFERROR(INDEX(Data!$A$2:$AG$151,ROW()-1,MATCH(Setup!$B$5,Data!$A$1:$AG$1,0)),"")</x:f>
      </x:c>
      <x:c r="C32" s="22" t="str">
        <x:f>IF(OR(A32="",B32=""),"",A32-Results!$B$7)</x:f>
      </x:c>
      <x:c r="D32" s="22" t="str">
        <x:f>IF(OR(A32="",B32=""),"",B32-Results!$B$8)</x:f>
      </x:c>
      <x:c r="E32" s="22" t="str">
        <x:f>IF(OR(C32="",D32=""),"",C32*D32)</x:f>
      </x:c>
      <x:c r="F32" s="22" t="str">
        <x:f>IF(C32="","",C32^2)</x:f>
      </x:c>
      <x:c r="G32" s="22" t="str">
        <x:f>IF(D32="","",D32^2)</x:f>
      </x:c>
      <x:c r="H32" s="22" t="str">
        <x:f>IF(A32="","",Results!$B$15+Results!$B$14*A32)</x:f>
      </x:c>
      <x:c r="I32" s="22" t="str">
        <x:f>IF(OR(B32="",H32=""),"",B32-H32)</x:f>
      </x:c>
      <x:c r="J32" s="22" t="str">
        <x:f>IF(I32="","",I32^2)</x:f>
      </x:c>
      <x:c r="K32" s="22" t="str">
        <x:f>IF(H32="","",(H32-Results!$B$8)^2)</x:f>
      </x:c>
      <x:c r="L32" s="22" t="str">
        <x:f>IF(I32="","",ABS(I32))</x:f>
      </x:c>
    </x:row>
    <x:row r="33">
      <x:c r="A33" s="22" t="str">
        <x:f>IFERROR(INDEX(Data!$A$2:$AG$151,ROW()-1,MATCH(Setup!$B$4,Data!$A$1:$AG$1,0)),"")</x:f>
      </x:c>
      <x:c r="B33" s="22" t="str">
        <x:f>IFERROR(INDEX(Data!$A$2:$AG$151,ROW()-1,MATCH(Setup!$B$5,Data!$A$1:$AG$1,0)),"")</x:f>
      </x:c>
      <x:c r="C33" s="22" t="str">
        <x:f>IF(OR(A33="",B33=""),"",A33-Results!$B$7)</x:f>
      </x:c>
      <x:c r="D33" s="22" t="str">
        <x:f>IF(OR(A33="",B33=""),"",B33-Results!$B$8)</x:f>
      </x:c>
      <x:c r="E33" s="22" t="str">
        <x:f>IF(OR(C33="",D33=""),"",C33*D33)</x:f>
      </x:c>
      <x:c r="F33" s="22" t="str">
        <x:f>IF(C33="","",C33^2)</x:f>
      </x:c>
      <x:c r="G33" s="22" t="str">
        <x:f>IF(D33="","",D33^2)</x:f>
      </x:c>
      <x:c r="H33" s="22" t="str">
        <x:f>IF(A33="","",Results!$B$15+Results!$B$14*A33)</x:f>
      </x:c>
      <x:c r="I33" s="22" t="str">
        <x:f>IF(OR(B33="",H33=""),"",B33-H33)</x:f>
      </x:c>
      <x:c r="J33" s="22" t="str">
        <x:f>IF(I33="","",I33^2)</x:f>
      </x:c>
      <x:c r="K33" s="22" t="str">
        <x:f>IF(H33="","",(H33-Results!$B$8)^2)</x:f>
      </x:c>
      <x:c r="L33" s="22" t="str">
        <x:f>IF(I33="","",ABS(I33))</x:f>
      </x:c>
    </x:row>
    <x:row r="34">
      <x:c r="A34" s="22" t="str">
        <x:f>IFERROR(INDEX(Data!$A$2:$AG$151,ROW()-1,MATCH(Setup!$B$4,Data!$A$1:$AG$1,0)),"")</x:f>
      </x:c>
      <x:c r="B34" s="22" t="str">
        <x:f>IFERROR(INDEX(Data!$A$2:$AG$151,ROW()-1,MATCH(Setup!$B$5,Data!$A$1:$AG$1,0)),"")</x:f>
      </x:c>
      <x:c r="C34" s="22" t="str">
        <x:f>IF(OR(A34="",B34=""),"",A34-Results!$B$7)</x:f>
      </x:c>
      <x:c r="D34" s="22" t="str">
        <x:f>IF(OR(A34="",B34=""),"",B34-Results!$B$8)</x:f>
      </x:c>
      <x:c r="E34" s="22" t="str">
        <x:f>IF(OR(C34="",D34=""),"",C34*D34)</x:f>
      </x:c>
      <x:c r="F34" s="22" t="str">
        <x:f>IF(C34="","",C34^2)</x:f>
      </x:c>
      <x:c r="G34" s="22" t="str">
        <x:f>IF(D34="","",D34^2)</x:f>
      </x:c>
      <x:c r="H34" s="22" t="str">
        <x:f>IF(A34="","",Results!$B$15+Results!$B$14*A34)</x:f>
      </x:c>
      <x:c r="I34" s="22" t="str">
        <x:f>IF(OR(B34="",H34=""),"",B34-H34)</x:f>
      </x:c>
      <x:c r="J34" s="22" t="str">
        <x:f>IF(I34="","",I34^2)</x:f>
      </x:c>
      <x:c r="K34" s="22" t="str">
        <x:f>IF(H34="","",(H34-Results!$B$8)^2)</x:f>
      </x:c>
      <x:c r="L34" s="22" t="str">
        <x:f>IF(I34="","",ABS(I34))</x:f>
      </x:c>
    </x:row>
    <x:row r="35">
      <x:c r="A35" s="22" t="str">
        <x:f>IFERROR(INDEX(Data!$A$2:$AG$151,ROW()-1,MATCH(Setup!$B$4,Data!$A$1:$AG$1,0)),"")</x:f>
      </x:c>
      <x:c r="B35" s="22" t="str">
        <x:f>IFERROR(INDEX(Data!$A$2:$AG$151,ROW()-1,MATCH(Setup!$B$5,Data!$A$1:$AG$1,0)),"")</x:f>
      </x:c>
      <x:c r="C35" s="22" t="str">
        <x:f>IF(OR(A35="",B35=""),"",A35-Results!$B$7)</x:f>
      </x:c>
      <x:c r="D35" s="22" t="str">
        <x:f>IF(OR(A35="",B35=""),"",B35-Results!$B$8)</x:f>
      </x:c>
      <x:c r="E35" s="22" t="str">
        <x:f>IF(OR(C35="",D35=""),"",C35*D35)</x:f>
      </x:c>
      <x:c r="F35" s="22" t="str">
        <x:f>IF(C35="","",C35^2)</x:f>
      </x:c>
      <x:c r="G35" s="22" t="str">
        <x:f>IF(D35="","",D35^2)</x:f>
      </x:c>
      <x:c r="H35" s="22" t="str">
        <x:f>IF(A35="","",Results!$B$15+Results!$B$14*A35)</x:f>
      </x:c>
      <x:c r="I35" s="22" t="str">
        <x:f>IF(OR(B35="",H35=""),"",B35-H35)</x:f>
      </x:c>
      <x:c r="J35" s="22" t="str">
        <x:f>IF(I35="","",I35^2)</x:f>
      </x:c>
      <x:c r="K35" s="22" t="str">
        <x:f>IF(H35="","",(H35-Results!$B$8)^2)</x:f>
      </x:c>
      <x:c r="L35" s="22" t="str">
        <x:f>IF(I35="","",ABS(I35))</x:f>
      </x:c>
    </x:row>
    <x:row r="36">
      <x:c r="A36" s="22" t="str">
        <x:f>IFERROR(INDEX(Data!$A$2:$AG$151,ROW()-1,MATCH(Setup!$B$4,Data!$A$1:$AG$1,0)),"")</x:f>
      </x:c>
      <x:c r="B36" s="22" t="str">
        <x:f>IFERROR(INDEX(Data!$A$2:$AG$151,ROW()-1,MATCH(Setup!$B$5,Data!$A$1:$AG$1,0)),"")</x:f>
      </x:c>
      <x:c r="C36" s="22" t="str">
        <x:f>IF(OR(A36="",B36=""),"",A36-Results!$B$7)</x:f>
      </x:c>
      <x:c r="D36" s="22" t="str">
        <x:f>IF(OR(A36="",B36=""),"",B36-Results!$B$8)</x:f>
      </x:c>
      <x:c r="E36" s="22" t="str">
        <x:f>IF(OR(C36="",D36=""),"",C36*D36)</x:f>
      </x:c>
      <x:c r="F36" s="22" t="str">
        <x:f>IF(C36="","",C36^2)</x:f>
      </x:c>
      <x:c r="G36" s="22" t="str">
        <x:f>IF(D36="","",D36^2)</x:f>
      </x:c>
      <x:c r="H36" s="22" t="str">
        <x:f>IF(A36="","",Results!$B$15+Results!$B$14*A36)</x:f>
      </x:c>
      <x:c r="I36" s="22" t="str">
        <x:f>IF(OR(B36="",H36=""),"",B36-H36)</x:f>
      </x:c>
      <x:c r="J36" s="22" t="str">
        <x:f>IF(I36="","",I36^2)</x:f>
      </x:c>
      <x:c r="K36" s="22" t="str">
        <x:f>IF(H36="","",(H36-Results!$B$8)^2)</x:f>
      </x:c>
      <x:c r="L36" s="22" t="str">
        <x:f>IF(I36="","",ABS(I36))</x:f>
      </x:c>
    </x:row>
    <x:row r="37">
      <x:c r="A37" s="22" t="str">
        <x:f>IFERROR(INDEX(Data!$A$2:$AG$151,ROW()-1,MATCH(Setup!$B$4,Data!$A$1:$AG$1,0)),"")</x:f>
      </x:c>
      <x:c r="B37" s="22" t="str">
        <x:f>IFERROR(INDEX(Data!$A$2:$AG$151,ROW()-1,MATCH(Setup!$B$5,Data!$A$1:$AG$1,0)),"")</x:f>
      </x:c>
      <x:c r="C37" s="22" t="str">
        <x:f>IF(OR(A37="",B37=""),"",A37-Results!$B$7)</x:f>
      </x:c>
      <x:c r="D37" s="22" t="str">
        <x:f>IF(OR(A37="",B37=""),"",B37-Results!$B$8)</x:f>
      </x:c>
      <x:c r="E37" s="22" t="str">
        <x:f>IF(OR(C37="",D37=""),"",C37*D37)</x:f>
      </x:c>
      <x:c r="F37" s="22" t="str">
        <x:f>IF(C37="","",C37^2)</x:f>
      </x:c>
      <x:c r="G37" s="22" t="str">
        <x:f>IF(D37="","",D37^2)</x:f>
      </x:c>
      <x:c r="H37" s="22" t="str">
        <x:f>IF(A37="","",Results!$B$15+Results!$B$14*A37)</x:f>
      </x:c>
      <x:c r="I37" s="22" t="str">
        <x:f>IF(OR(B37="",H37=""),"",B37-H37)</x:f>
      </x:c>
      <x:c r="J37" s="22" t="str">
        <x:f>IF(I37="","",I37^2)</x:f>
      </x:c>
      <x:c r="K37" s="22" t="str">
        <x:f>IF(H37="","",(H37-Results!$B$8)^2)</x:f>
      </x:c>
      <x:c r="L37" s="22" t="str">
        <x:f>IF(I37="","",ABS(I37))</x:f>
      </x:c>
    </x:row>
    <x:row r="38">
      <x:c r="A38" s="22" t="str">
        <x:f>IFERROR(INDEX(Data!$A$2:$AG$151,ROW()-1,MATCH(Setup!$B$4,Data!$A$1:$AG$1,0)),"")</x:f>
      </x:c>
      <x:c r="B38" s="22" t="str">
        <x:f>IFERROR(INDEX(Data!$A$2:$AG$151,ROW()-1,MATCH(Setup!$B$5,Data!$A$1:$AG$1,0)),"")</x:f>
      </x:c>
      <x:c r="C38" s="22" t="str">
        <x:f>IF(OR(A38="",B38=""),"",A38-Results!$B$7)</x:f>
      </x:c>
      <x:c r="D38" s="22" t="str">
        <x:f>IF(OR(A38="",B38=""),"",B38-Results!$B$8)</x:f>
      </x:c>
      <x:c r="E38" s="22" t="str">
        <x:f>IF(OR(C38="",D38=""),"",C38*D38)</x:f>
      </x:c>
      <x:c r="F38" s="22" t="str">
        <x:f>IF(C38="","",C38^2)</x:f>
      </x:c>
      <x:c r="G38" s="22" t="str">
        <x:f>IF(D38="","",D38^2)</x:f>
      </x:c>
      <x:c r="H38" s="22" t="str">
        <x:f>IF(A38="","",Results!$B$15+Results!$B$14*A38)</x:f>
      </x:c>
      <x:c r="I38" s="22" t="str">
        <x:f>IF(OR(B38="",H38=""),"",B38-H38)</x:f>
      </x:c>
      <x:c r="J38" s="22" t="str">
        <x:f>IF(I38="","",I38^2)</x:f>
      </x:c>
      <x:c r="K38" s="22" t="str">
        <x:f>IF(H38="","",(H38-Results!$B$8)^2)</x:f>
      </x:c>
      <x:c r="L38" s="22" t="str">
        <x:f>IF(I38="","",ABS(I38))</x:f>
      </x:c>
    </x:row>
    <x:row r="39">
      <x:c r="A39" s="22" t="str">
        <x:f>IFERROR(INDEX(Data!$A$2:$AG$151,ROW()-1,MATCH(Setup!$B$4,Data!$A$1:$AG$1,0)),"")</x:f>
      </x:c>
      <x:c r="B39" s="22" t="str">
        <x:f>IFERROR(INDEX(Data!$A$2:$AG$151,ROW()-1,MATCH(Setup!$B$5,Data!$A$1:$AG$1,0)),"")</x:f>
      </x:c>
      <x:c r="C39" s="22" t="str">
        <x:f>IF(OR(A39="",B39=""),"",A39-Results!$B$7)</x:f>
      </x:c>
      <x:c r="D39" s="22" t="str">
        <x:f>IF(OR(A39="",B39=""),"",B39-Results!$B$8)</x:f>
      </x:c>
      <x:c r="E39" s="22" t="str">
        <x:f>IF(OR(C39="",D39=""),"",C39*D39)</x:f>
      </x:c>
      <x:c r="F39" s="22" t="str">
        <x:f>IF(C39="","",C39^2)</x:f>
      </x:c>
      <x:c r="G39" s="22" t="str">
        <x:f>IF(D39="","",D39^2)</x:f>
      </x:c>
      <x:c r="H39" s="22" t="str">
        <x:f>IF(A39="","",Results!$B$15+Results!$B$14*A39)</x:f>
      </x:c>
      <x:c r="I39" s="22" t="str">
        <x:f>IF(OR(B39="",H39=""),"",B39-H39)</x:f>
      </x:c>
      <x:c r="J39" s="22" t="str">
        <x:f>IF(I39="","",I39^2)</x:f>
      </x:c>
      <x:c r="K39" s="22" t="str">
        <x:f>IF(H39="","",(H39-Results!$B$8)^2)</x:f>
      </x:c>
      <x:c r="L39" s="22" t="str">
        <x:f>IF(I39="","",ABS(I39))</x:f>
      </x:c>
    </x:row>
    <x:row r="40">
      <x:c r="A40" s="22" t="str">
        <x:f>IFERROR(INDEX(Data!$A$2:$AG$151,ROW()-1,MATCH(Setup!$B$4,Data!$A$1:$AG$1,0)),"")</x:f>
      </x:c>
      <x:c r="B40" s="22" t="str">
        <x:f>IFERROR(INDEX(Data!$A$2:$AG$151,ROW()-1,MATCH(Setup!$B$5,Data!$A$1:$AG$1,0)),"")</x:f>
      </x:c>
      <x:c r="C40" s="22" t="str">
        <x:f>IF(OR(A40="",B40=""),"",A40-Results!$B$7)</x:f>
      </x:c>
      <x:c r="D40" s="22" t="str">
        <x:f>IF(OR(A40="",B40=""),"",B40-Results!$B$8)</x:f>
      </x:c>
      <x:c r="E40" s="22" t="str">
        <x:f>IF(OR(C40="",D40=""),"",C40*D40)</x:f>
      </x:c>
      <x:c r="F40" s="22" t="str">
        <x:f>IF(C40="","",C40^2)</x:f>
      </x:c>
      <x:c r="G40" s="22" t="str">
        <x:f>IF(D40="","",D40^2)</x:f>
      </x:c>
      <x:c r="H40" s="22" t="str">
        <x:f>IF(A40="","",Results!$B$15+Results!$B$14*A40)</x:f>
      </x:c>
      <x:c r="I40" s="22" t="str">
        <x:f>IF(OR(B40="",H40=""),"",B40-H40)</x:f>
      </x:c>
      <x:c r="J40" s="22" t="str">
        <x:f>IF(I40="","",I40^2)</x:f>
      </x:c>
      <x:c r="K40" s="22" t="str">
        <x:f>IF(H40="","",(H40-Results!$B$8)^2)</x:f>
      </x:c>
      <x:c r="L40" s="22" t="str">
        <x:f>IF(I40="","",ABS(I40))</x:f>
      </x:c>
    </x:row>
    <x:row r="41">
      <x:c r="A41" s="22" t="str">
        <x:f>IFERROR(INDEX(Data!$A$2:$AG$151,ROW()-1,MATCH(Setup!$B$4,Data!$A$1:$AG$1,0)),"")</x:f>
      </x:c>
      <x:c r="B41" s="22" t="str">
        <x:f>IFERROR(INDEX(Data!$A$2:$AG$151,ROW()-1,MATCH(Setup!$B$5,Data!$A$1:$AG$1,0)),"")</x:f>
      </x:c>
      <x:c r="C41" s="22" t="str">
        <x:f>IF(OR(A41="",B41=""),"",A41-Results!$B$7)</x:f>
      </x:c>
      <x:c r="D41" s="22" t="str">
        <x:f>IF(OR(A41="",B41=""),"",B41-Results!$B$8)</x:f>
      </x:c>
      <x:c r="E41" s="22" t="str">
        <x:f>IF(OR(C41="",D41=""),"",C41*D41)</x:f>
      </x:c>
      <x:c r="F41" s="22" t="str">
        <x:f>IF(C41="","",C41^2)</x:f>
      </x:c>
      <x:c r="G41" s="22" t="str">
        <x:f>IF(D41="","",D41^2)</x:f>
      </x:c>
      <x:c r="H41" s="22" t="str">
        <x:f>IF(A41="","",Results!$B$15+Results!$B$14*A41)</x:f>
      </x:c>
      <x:c r="I41" s="22" t="str">
        <x:f>IF(OR(B41="",H41=""),"",B41-H41)</x:f>
      </x:c>
      <x:c r="J41" s="22" t="str">
        <x:f>IF(I41="","",I41^2)</x:f>
      </x:c>
      <x:c r="K41" s="22" t="str">
        <x:f>IF(H41="","",(H41-Results!$B$8)^2)</x:f>
      </x:c>
      <x:c r="L41" s="22" t="str">
        <x:f>IF(I41="","",ABS(I41))</x:f>
      </x:c>
    </x:row>
    <x:row r="42">
      <x:c r="A42" s="22" t="str">
        <x:f>IFERROR(INDEX(Data!$A$2:$AG$151,ROW()-1,MATCH(Setup!$B$4,Data!$A$1:$AG$1,0)),"")</x:f>
      </x:c>
      <x:c r="B42" s="22" t="str">
        <x:f>IFERROR(INDEX(Data!$A$2:$AG$151,ROW()-1,MATCH(Setup!$B$5,Data!$A$1:$AG$1,0)),"")</x:f>
      </x:c>
      <x:c r="C42" s="22" t="str">
        <x:f>IF(OR(A42="",B42=""),"",A42-Results!$B$7)</x:f>
      </x:c>
      <x:c r="D42" s="22" t="str">
        <x:f>IF(OR(A42="",B42=""),"",B42-Results!$B$8)</x:f>
      </x:c>
      <x:c r="E42" s="22" t="str">
        <x:f>IF(OR(C42="",D42=""),"",C42*D42)</x:f>
      </x:c>
      <x:c r="F42" s="22" t="str">
        <x:f>IF(C42="","",C42^2)</x:f>
      </x:c>
      <x:c r="G42" s="22" t="str">
        <x:f>IF(D42="","",D42^2)</x:f>
      </x:c>
      <x:c r="H42" s="22" t="str">
        <x:f>IF(A42="","",Results!$B$15+Results!$B$14*A42)</x:f>
      </x:c>
      <x:c r="I42" s="22" t="str">
        <x:f>IF(OR(B42="",H42=""),"",B42-H42)</x:f>
      </x:c>
      <x:c r="J42" s="22" t="str">
        <x:f>IF(I42="","",I42^2)</x:f>
      </x:c>
      <x:c r="K42" s="22" t="str">
        <x:f>IF(H42="","",(H42-Results!$B$8)^2)</x:f>
      </x:c>
      <x:c r="L42" s="22" t="str">
        <x:f>IF(I42="","",ABS(I42))</x:f>
      </x:c>
    </x:row>
    <x:row r="43">
      <x:c r="A43" s="22" t="str">
        <x:f>IFERROR(INDEX(Data!$A$2:$AG$151,ROW()-1,MATCH(Setup!$B$4,Data!$A$1:$AG$1,0)),"")</x:f>
      </x:c>
      <x:c r="B43" s="22" t="str">
        <x:f>IFERROR(INDEX(Data!$A$2:$AG$151,ROW()-1,MATCH(Setup!$B$5,Data!$A$1:$AG$1,0)),"")</x:f>
      </x:c>
      <x:c r="C43" s="22" t="str">
        <x:f>IF(OR(A43="",B43=""),"",A43-Results!$B$7)</x:f>
      </x:c>
      <x:c r="D43" s="22" t="str">
        <x:f>IF(OR(A43="",B43=""),"",B43-Results!$B$8)</x:f>
      </x:c>
      <x:c r="E43" s="22" t="str">
        <x:f>IF(OR(C43="",D43=""),"",C43*D43)</x:f>
      </x:c>
      <x:c r="F43" s="22" t="str">
        <x:f>IF(C43="","",C43^2)</x:f>
      </x:c>
      <x:c r="G43" s="22" t="str">
        <x:f>IF(D43="","",D43^2)</x:f>
      </x:c>
      <x:c r="H43" s="22" t="str">
        <x:f>IF(A43="","",Results!$B$15+Results!$B$14*A43)</x:f>
      </x:c>
      <x:c r="I43" s="22" t="str">
        <x:f>IF(OR(B43="",H43=""),"",B43-H43)</x:f>
      </x:c>
      <x:c r="J43" s="22" t="str">
        <x:f>IF(I43="","",I43^2)</x:f>
      </x:c>
      <x:c r="K43" s="22" t="str">
        <x:f>IF(H43="","",(H43-Results!$B$8)^2)</x:f>
      </x:c>
      <x:c r="L43" s="22" t="str">
        <x:f>IF(I43="","",ABS(I43))</x:f>
      </x:c>
    </x:row>
    <x:row r="44">
      <x:c r="A44" s="22" t="str">
        <x:f>IFERROR(INDEX(Data!$A$2:$AG$151,ROW()-1,MATCH(Setup!$B$4,Data!$A$1:$AG$1,0)),"")</x:f>
      </x:c>
      <x:c r="B44" s="22" t="str">
        <x:f>IFERROR(INDEX(Data!$A$2:$AG$151,ROW()-1,MATCH(Setup!$B$5,Data!$A$1:$AG$1,0)),"")</x:f>
      </x:c>
      <x:c r="C44" s="22" t="str">
        <x:f>IF(OR(A44="",B44=""),"",A44-Results!$B$7)</x:f>
      </x:c>
      <x:c r="D44" s="22" t="str">
        <x:f>IF(OR(A44="",B44=""),"",B44-Results!$B$8)</x:f>
      </x:c>
      <x:c r="E44" s="22" t="str">
        <x:f>IF(OR(C44="",D44=""),"",C44*D44)</x:f>
      </x:c>
      <x:c r="F44" s="22" t="str">
        <x:f>IF(C44="","",C44^2)</x:f>
      </x:c>
      <x:c r="G44" s="22" t="str">
        <x:f>IF(D44="","",D44^2)</x:f>
      </x:c>
      <x:c r="H44" s="22" t="str">
        <x:f>IF(A44="","",Results!$B$15+Results!$B$14*A44)</x:f>
      </x:c>
      <x:c r="I44" s="22" t="str">
        <x:f>IF(OR(B44="",H44=""),"",B44-H44)</x:f>
      </x:c>
      <x:c r="J44" s="22" t="str">
        <x:f>IF(I44="","",I44^2)</x:f>
      </x:c>
      <x:c r="K44" s="22" t="str">
        <x:f>IF(H44="","",(H44-Results!$B$8)^2)</x:f>
      </x:c>
      <x:c r="L44" s="22" t="str">
        <x:f>IF(I44="","",ABS(I44))</x:f>
      </x:c>
    </x:row>
    <x:row r="45">
      <x:c r="A45" s="22" t="str">
        <x:f>IFERROR(INDEX(Data!$A$2:$AG$151,ROW()-1,MATCH(Setup!$B$4,Data!$A$1:$AG$1,0)),"")</x:f>
      </x:c>
      <x:c r="B45" s="22" t="str">
        <x:f>IFERROR(INDEX(Data!$A$2:$AG$151,ROW()-1,MATCH(Setup!$B$5,Data!$A$1:$AG$1,0)),"")</x:f>
      </x:c>
      <x:c r="C45" s="22" t="str">
        <x:f>IF(OR(A45="",B45=""),"",A45-Results!$B$7)</x:f>
      </x:c>
      <x:c r="D45" s="22" t="str">
        <x:f>IF(OR(A45="",B45=""),"",B45-Results!$B$8)</x:f>
      </x:c>
      <x:c r="E45" s="22" t="str">
        <x:f>IF(OR(C45="",D45=""),"",C45*D45)</x:f>
      </x:c>
      <x:c r="F45" s="22" t="str">
        <x:f>IF(C45="","",C45^2)</x:f>
      </x:c>
      <x:c r="G45" s="22" t="str">
        <x:f>IF(D45="","",D45^2)</x:f>
      </x:c>
      <x:c r="H45" s="22" t="str">
        <x:f>IF(A45="","",Results!$B$15+Results!$B$14*A45)</x:f>
      </x:c>
      <x:c r="I45" s="22" t="str">
        <x:f>IF(OR(B45="",H45=""),"",B45-H45)</x:f>
      </x:c>
      <x:c r="J45" s="22" t="str">
        <x:f>IF(I45="","",I45^2)</x:f>
      </x:c>
      <x:c r="K45" s="22" t="str">
        <x:f>IF(H45="","",(H45-Results!$B$8)^2)</x:f>
      </x:c>
      <x:c r="L45" s="22" t="str">
        <x:f>IF(I45="","",ABS(I45))</x:f>
      </x:c>
    </x:row>
    <x:row r="46">
      <x:c r="A46" s="22" t="str">
        <x:f>IFERROR(INDEX(Data!$A$2:$AG$151,ROW()-1,MATCH(Setup!$B$4,Data!$A$1:$AG$1,0)),"")</x:f>
      </x:c>
      <x:c r="B46" s="22" t="str">
        <x:f>IFERROR(INDEX(Data!$A$2:$AG$151,ROW()-1,MATCH(Setup!$B$5,Data!$A$1:$AG$1,0)),"")</x:f>
      </x:c>
      <x:c r="C46" s="22" t="str">
        <x:f>IF(OR(A46="",B46=""),"",A46-Results!$B$7)</x:f>
      </x:c>
      <x:c r="D46" s="22" t="str">
        <x:f>IF(OR(A46="",B46=""),"",B46-Results!$B$8)</x:f>
      </x:c>
      <x:c r="E46" s="22" t="str">
        <x:f>IF(OR(C46="",D46=""),"",C46*D46)</x:f>
      </x:c>
      <x:c r="F46" s="22" t="str">
        <x:f>IF(C46="","",C46^2)</x:f>
      </x:c>
      <x:c r="G46" s="22" t="str">
        <x:f>IF(D46="","",D46^2)</x:f>
      </x:c>
      <x:c r="H46" s="22" t="str">
        <x:f>IF(A46="","",Results!$B$15+Results!$B$14*A46)</x:f>
      </x:c>
      <x:c r="I46" s="22" t="str">
        <x:f>IF(OR(B46="",H46=""),"",B46-H46)</x:f>
      </x:c>
      <x:c r="J46" s="22" t="str">
        <x:f>IF(I46="","",I46^2)</x:f>
      </x:c>
      <x:c r="K46" s="22" t="str">
        <x:f>IF(H46="","",(H46-Results!$B$8)^2)</x:f>
      </x:c>
      <x:c r="L46" s="22" t="str">
        <x:f>IF(I46="","",ABS(I46))</x:f>
      </x:c>
    </x:row>
    <x:row r="47">
      <x:c r="A47" s="22" t="str">
        <x:f>IFERROR(INDEX(Data!$A$2:$AG$151,ROW()-1,MATCH(Setup!$B$4,Data!$A$1:$AG$1,0)),"")</x:f>
      </x:c>
      <x:c r="B47" s="22" t="str">
        <x:f>IFERROR(INDEX(Data!$A$2:$AG$151,ROW()-1,MATCH(Setup!$B$5,Data!$A$1:$AG$1,0)),"")</x:f>
      </x:c>
      <x:c r="C47" s="22" t="str">
        <x:f>IF(OR(A47="",B47=""),"",A47-Results!$B$7)</x:f>
      </x:c>
      <x:c r="D47" s="22" t="str">
        <x:f>IF(OR(A47="",B47=""),"",B47-Results!$B$8)</x:f>
      </x:c>
      <x:c r="E47" s="22" t="str">
        <x:f>IF(OR(C47="",D47=""),"",C47*D47)</x:f>
      </x:c>
      <x:c r="F47" s="22" t="str">
        <x:f>IF(C47="","",C47^2)</x:f>
      </x:c>
      <x:c r="G47" s="22" t="str">
        <x:f>IF(D47="","",D47^2)</x:f>
      </x:c>
      <x:c r="H47" s="22" t="str">
        <x:f>IF(A47="","",Results!$B$15+Results!$B$14*A47)</x:f>
      </x:c>
      <x:c r="I47" s="22" t="str">
        <x:f>IF(OR(B47="",H47=""),"",B47-H47)</x:f>
      </x:c>
      <x:c r="J47" s="22" t="str">
        <x:f>IF(I47="","",I47^2)</x:f>
      </x:c>
      <x:c r="K47" s="22" t="str">
        <x:f>IF(H47="","",(H47-Results!$B$8)^2)</x:f>
      </x:c>
      <x:c r="L47" s="22" t="str">
        <x:f>IF(I47="","",ABS(I47))</x:f>
      </x:c>
    </x:row>
    <x:row r="48">
      <x:c r="A48" s="22" t="str">
        <x:f>IFERROR(INDEX(Data!$A$2:$AG$151,ROW()-1,MATCH(Setup!$B$4,Data!$A$1:$AG$1,0)),"")</x:f>
      </x:c>
      <x:c r="B48" s="22" t="str">
        <x:f>IFERROR(INDEX(Data!$A$2:$AG$151,ROW()-1,MATCH(Setup!$B$5,Data!$A$1:$AG$1,0)),"")</x:f>
      </x:c>
      <x:c r="C48" s="22" t="str">
        <x:f>IF(OR(A48="",B48=""),"",A48-Results!$B$7)</x:f>
      </x:c>
      <x:c r="D48" s="22" t="str">
        <x:f>IF(OR(A48="",B48=""),"",B48-Results!$B$8)</x:f>
      </x:c>
      <x:c r="E48" s="22" t="str">
        <x:f>IF(OR(C48="",D48=""),"",C48*D48)</x:f>
      </x:c>
      <x:c r="F48" s="22" t="str">
        <x:f>IF(C48="","",C48^2)</x:f>
      </x:c>
      <x:c r="G48" s="22" t="str">
        <x:f>IF(D48="","",D48^2)</x:f>
      </x:c>
      <x:c r="H48" s="22" t="str">
        <x:f>IF(A48="","",Results!$B$15+Results!$B$14*A48)</x:f>
      </x:c>
      <x:c r="I48" s="22" t="str">
        <x:f>IF(OR(B48="",H48=""),"",B48-H48)</x:f>
      </x:c>
      <x:c r="J48" s="22" t="str">
        <x:f>IF(I48="","",I48^2)</x:f>
      </x:c>
      <x:c r="K48" s="22" t="str">
        <x:f>IF(H48="","",(H48-Results!$B$8)^2)</x:f>
      </x:c>
      <x:c r="L48" s="22" t="str">
        <x:f>IF(I48="","",ABS(I48))</x:f>
      </x:c>
    </x:row>
    <x:row r="49">
      <x:c r="A49" s="22" t="str">
        <x:f>IFERROR(INDEX(Data!$A$2:$AG$151,ROW()-1,MATCH(Setup!$B$4,Data!$A$1:$AG$1,0)),"")</x:f>
      </x:c>
      <x:c r="B49" s="22" t="str">
        <x:f>IFERROR(INDEX(Data!$A$2:$AG$151,ROW()-1,MATCH(Setup!$B$5,Data!$A$1:$AG$1,0)),"")</x:f>
      </x:c>
      <x:c r="C49" s="22" t="str">
        <x:f>IF(OR(A49="",B49=""),"",A49-Results!$B$7)</x:f>
      </x:c>
      <x:c r="D49" s="22" t="str">
        <x:f>IF(OR(A49="",B49=""),"",B49-Results!$B$8)</x:f>
      </x:c>
      <x:c r="E49" s="22" t="str">
        <x:f>IF(OR(C49="",D49=""),"",C49*D49)</x:f>
      </x:c>
      <x:c r="F49" s="22" t="str">
        <x:f>IF(C49="","",C49^2)</x:f>
      </x:c>
      <x:c r="G49" s="22" t="str">
        <x:f>IF(D49="","",D49^2)</x:f>
      </x:c>
      <x:c r="H49" s="22" t="str">
        <x:f>IF(A49="","",Results!$B$15+Results!$B$14*A49)</x:f>
      </x:c>
      <x:c r="I49" s="22" t="str">
        <x:f>IF(OR(B49="",H49=""),"",B49-H49)</x:f>
      </x:c>
      <x:c r="J49" s="22" t="str">
        <x:f>IF(I49="","",I49^2)</x:f>
      </x:c>
      <x:c r="K49" s="22" t="str">
        <x:f>IF(H49="","",(H49-Results!$B$8)^2)</x:f>
      </x:c>
      <x:c r="L49" s="22" t="str">
        <x:f>IF(I49="","",ABS(I49))</x:f>
      </x:c>
    </x:row>
    <x:row r="50">
      <x:c r="A50" s="22" t="str">
        <x:f>IFERROR(INDEX(Data!$A$2:$AG$151,ROW()-1,MATCH(Setup!$B$4,Data!$A$1:$AG$1,0)),"")</x:f>
      </x:c>
      <x:c r="B50" s="22" t="str">
        <x:f>IFERROR(INDEX(Data!$A$2:$AG$151,ROW()-1,MATCH(Setup!$B$5,Data!$A$1:$AG$1,0)),"")</x:f>
      </x:c>
      <x:c r="C50" s="22" t="str">
        <x:f>IF(OR(A50="",B50=""),"",A50-Results!$B$7)</x:f>
      </x:c>
      <x:c r="D50" s="22" t="str">
        <x:f>IF(OR(A50="",B50=""),"",B50-Results!$B$8)</x:f>
      </x:c>
      <x:c r="E50" s="22" t="str">
        <x:f>IF(OR(C50="",D50=""),"",C50*D50)</x:f>
      </x:c>
      <x:c r="F50" s="22" t="str">
        <x:f>IF(C50="","",C50^2)</x:f>
      </x:c>
      <x:c r="G50" s="22" t="str">
        <x:f>IF(D50="","",D50^2)</x:f>
      </x:c>
      <x:c r="H50" s="22" t="str">
        <x:f>IF(A50="","",Results!$B$15+Results!$B$14*A50)</x:f>
      </x:c>
      <x:c r="I50" s="22" t="str">
        <x:f>IF(OR(B50="",H50=""),"",B50-H50)</x:f>
      </x:c>
      <x:c r="J50" s="22" t="str">
        <x:f>IF(I50="","",I50^2)</x:f>
      </x:c>
      <x:c r="K50" s="22" t="str">
        <x:f>IF(H50="","",(H50-Results!$B$8)^2)</x:f>
      </x:c>
      <x:c r="L50" s="22" t="str">
        <x:f>IF(I50="","",ABS(I50))</x:f>
      </x:c>
    </x:row>
    <x:row r="51">
      <x:c r="A51" s="22" t="str">
        <x:f>IFERROR(INDEX(Data!$A$2:$AG$151,ROW()-1,MATCH(Setup!$B$4,Data!$A$1:$AG$1,0)),"")</x:f>
      </x:c>
      <x:c r="B51" s="22" t="str">
        <x:f>IFERROR(INDEX(Data!$A$2:$AG$151,ROW()-1,MATCH(Setup!$B$5,Data!$A$1:$AG$1,0)),"")</x:f>
      </x:c>
      <x:c r="C51" s="22" t="str">
        <x:f>IF(OR(A51="",B51=""),"",A51-Results!$B$7)</x:f>
      </x:c>
      <x:c r="D51" s="22" t="str">
        <x:f>IF(OR(A51="",B51=""),"",B51-Results!$B$8)</x:f>
      </x:c>
      <x:c r="E51" s="22" t="str">
        <x:f>IF(OR(C51="",D51=""),"",C51*D51)</x:f>
      </x:c>
      <x:c r="F51" s="22" t="str">
        <x:f>IF(C51="","",C51^2)</x:f>
      </x:c>
      <x:c r="G51" s="22" t="str">
        <x:f>IF(D51="","",D51^2)</x:f>
      </x:c>
      <x:c r="H51" s="22" t="str">
        <x:f>IF(A51="","",Results!$B$15+Results!$B$14*A51)</x:f>
      </x:c>
      <x:c r="I51" s="22" t="str">
        <x:f>IF(OR(B51="",H51=""),"",B51-H51)</x:f>
      </x:c>
      <x:c r="J51" s="22" t="str">
        <x:f>IF(I51="","",I51^2)</x:f>
      </x:c>
      <x:c r="K51" s="22" t="str">
        <x:f>IF(H51="","",(H51-Results!$B$8)^2)</x:f>
      </x:c>
      <x:c r="L51" s="22" t="str">
        <x:f>IF(I51="","",ABS(I51))</x:f>
      </x:c>
    </x:row>
    <x:row r="52">
      <x:c r="A52" s="22" t="str">
        <x:f>IFERROR(INDEX(Data!$A$2:$AG$151,ROW()-1,MATCH(Setup!$B$4,Data!$A$1:$AG$1,0)),"")</x:f>
      </x:c>
      <x:c r="B52" s="22" t="str">
        <x:f>IFERROR(INDEX(Data!$A$2:$AG$151,ROW()-1,MATCH(Setup!$B$5,Data!$A$1:$AG$1,0)),"")</x:f>
      </x:c>
      <x:c r="C52" s="22" t="str">
        <x:f>IF(OR(A52="",B52=""),"",A52-Results!$B$7)</x:f>
      </x:c>
      <x:c r="D52" s="22" t="str">
        <x:f>IF(OR(A52="",B52=""),"",B52-Results!$B$8)</x:f>
      </x:c>
      <x:c r="E52" s="22" t="str">
        <x:f>IF(OR(C52="",D52=""),"",C52*D52)</x:f>
      </x:c>
      <x:c r="F52" s="22" t="str">
        <x:f>IF(C52="","",C52^2)</x:f>
      </x:c>
      <x:c r="G52" s="22" t="str">
        <x:f>IF(D52="","",D52^2)</x:f>
      </x:c>
      <x:c r="H52" s="22" t="str">
        <x:f>IF(A52="","",Results!$B$15+Results!$B$14*A52)</x:f>
      </x:c>
      <x:c r="I52" s="22" t="str">
        <x:f>IF(OR(B52="",H52=""),"",B52-H52)</x:f>
      </x:c>
      <x:c r="J52" s="22" t="str">
        <x:f>IF(I52="","",I52^2)</x:f>
      </x:c>
      <x:c r="K52" s="22" t="str">
        <x:f>IF(H52="","",(H52-Results!$B$8)^2)</x:f>
      </x:c>
      <x:c r="L52" s="22" t="str">
        <x:f>IF(I52="","",ABS(I52))</x:f>
      </x:c>
    </x:row>
    <x:row r="53">
      <x:c r="A53" s="22" t="str">
        <x:f>IFERROR(INDEX(Data!$A$2:$AG$151,ROW()-1,MATCH(Setup!$B$4,Data!$A$1:$AG$1,0)),"")</x:f>
      </x:c>
      <x:c r="B53" s="22" t="str">
        <x:f>IFERROR(INDEX(Data!$A$2:$AG$151,ROW()-1,MATCH(Setup!$B$5,Data!$A$1:$AG$1,0)),"")</x:f>
      </x:c>
      <x:c r="C53" s="22" t="str">
        <x:f>IF(OR(A53="",B53=""),"",A53-Results!$B$7)</x:f>
      </x:c>
      <x:c r="D53" s="22" t="str">
        <x:f>IF(OR(A53="",B53=""),"",B53-Results!$B$8)</x:f>
      </x:c>
      <x:c r="E53" s="22" t="str">
        <x:f>IF(OR(C53="",D53=""),"",C53*D53)</x:f>
      </x:c>
      <x:c r="F53" s="22" t="str">
        <x:f>IF(C53="","",C53^2)</x:f>
      </x:c>
      <x:c r="G53" s="22" t="str">
        <x:f>IF(D53="","",D53^2)</x:f>
      </x:c>
      <x:c r="H53" s="22" t="str">
        <x:f>IF(A53="","",Results!$B$15+Results!$B$14*A53)</x:f>
      </x:c>
      <x:c r="I53" s="22" t="str">
        <x:f>IF(OR(B53="",H53=""),"",B53-H53)</x:f>
      </x:c>
      <x:c r="J53" s="22" t="str">
        <x:f>IF(I53="","",I53^2)</x:f>
      </x:c>
      <x:c r="K53" s="22" t="str">
        <x:f>IF(H53="","",(H53-Results!$B$8)^2)</x:f>
      </x:c>
      <x:c r="L53" s="22" t="str">
        <x:f>IF(I53="","",ABS(I53))</x:f>
      </x:c>
    </x:row>
    <x:row r="54">
      <x:c r="A54" s="22" t="str">
        <x:f>IFERROR(INDEX(Data!$A$2:$AG$151,ROW()-1,MATCH(Setup!$B$4,Data!$A$1:$AG$1,0)),"")</x:f>
      </x:c>
      <x:c r="B54" s="22" t="str">
        <x:f>IFERROR(INDEX(Data!$A$2:$AG$151,ROW()-1,MATCH(Setup!$B$5,Data!$A$1:$AG$1,0)),"")</x:f>
      </x:c>
      <x:c r="C54" s="22" t="str">
        <x:f>IF(OR(A54="",B54=""),"",A54-Results!$B$7)</x:f>
      </x:c>
      <x:c r="D54" s="22" t="str">
        <x:f>IF(OR(A54="",B54=""),"",B54-Results!$B$8)</x:f>
      </x:c>
      <x:c r="E54" s="22" t="str">
        <x:f>IF(OR(C54="",D54=""),"",C54*D54)</x:f>
      </x:c>
      <x:c r="F54" s="22" t="str">
        <x:f>IF(C54="","",C54^2)</x:f>
      </x:c>
      <x:c r="G54" s="22" t="str">
        <x:f>IF(D54="","",D54^2)</x:f>
      </x:c>
      <x:c r="H54" s="22" t="str">
        <x:f>IF(A54="","",Results!$B$15+Results!$B$14*A54)</x:f>
      </x:c>
      <x:c r="I54" s="22" t="str">
        <x:f>IF(OR(B54="",H54=""),"",B54-H54)</x:f>
      </x:c>
      <x:c r="J54" s="22" t="str">
        <x:f>IF(I54="","",I54^2)</x:f>
      </x:c>
      <x:c r="K54" s="22" t="str">
        <x:f>IF(H54="","",(H54-Results!$B$8)^2)</x:f>
      </x:c>
      <x:c r="L54" s="22" t="str">
        <x:f>IF(I54="","",ABS(I54))</x:f>
      </x:c>
    </x:row>
    <x:row r="55">
      <x:c r="A55" s="22" t="str">
        <x:f>IFERROR(INDEX(Data!$A$2:$AG$151,ROW()-1,MATCH(Setup!$B$4,Data!$A$1:$AG$1,0)),"")</x:f>
      </x:c>
      <x:c r="B55" s="22" t="str">
        <x:f>IFERROR(INDEX(Data!$A$2:$AG$151,ROW()-1,MATCH(Setup!$B$5,Data!$A$1:$AG$1,0)),"")</x:f>
      </x:c>
      <x:c r="C55" s="22" t="str">
        <x:f>IF(OR(A55="",B55=""),"",A55-Results!$B$7)</x:f>
      </x:c>
      <x:c r="D55" s="22" t="str">
        <x:f>IF(OR(A55="",B55=""),"",B55-Results!$B$8)</x:f>
      </x:c>
      <x:c r="E55" s="22" t="str">
        <x:f>IF(OR(C55="",D55=""),"",C55*D55)</x:f>
      </x:c>
      <x:c r="F55" s="22" t="str">
        <x:f>IF(C55="","",C55^2)</x:f>
      </x:c>
      <x:c r="G55" s="22" t="str">
        <x:f>IF(D55="","",D55^2)</x:f>
      </x:c>
      <x:c r="H55" s="22" t="str">
        <x:f>IF(A55="","",Results!$B$15+Results!$B$14*A55)</x:f>
      </x:c>
      <x:c r="I55" s="22" t="str">
        <x:f>IF(OR(B55="",H55=""),"",B55-H55)</x:f>
      </x:c>
      <x:c r="J55" s="22" t="str">
        <x:f>IF(I55="","",I55^2)</x:f>
      </x:c>
      <x:c r="K55" s="22" t="str">
        <x:f>IF(H55="","",(H55-Results!$B$8)^2)</x:f>
      </x:c>
      <x:c r="L55" s="22" t="str">
        <x:f>IF(I55="","",ABS(I55))</x:f>
      </x:c>
    </x:row>
    <x:row r="56">
      <x:c r="A56" s="22" t="str">
        <x:f>IFERROR(INDEX(Data!$A$2:$AG$151,ROW()-1,MATCH(Setup!$B$4,Data!$A$1:$AG$1,0)),"")</x:f>
      </x:c>
      <x:c r="B56" s="22" t="str">
        <x:f>IFERROR(INDEX(Data!$A$2:$AG$151,ROW()-1,MATCH(Setup!$B$5,Data!$A$1:$AG$1,0)),"")</x:f>
      </x:c>
      <x:c r="C56" s="22" t="str">
        <x:f>IF(OR(A56="",B56=""),"",A56-Results!$B$7)</x:f>
      </x:c>
      <x:c r="D56" s="22" t="str">
        <x:f>IF(OR(A56="",B56=""),"",B56-Results!$B$8)</x:f>
      </x:c>
      <x:c r="E56" s="22" t="str">
        <x:f>IF(OR(C56="",D56=""),"",C56*D56)</x:f>
      </x:c>
      <x:c r="F56" s="22" t="str">
        <x:f>IF(C56="","",C56^2)</x:f>
      </x:c>
      <x:c r="G56" s="22" t="str">
        <x:f>IF(D56="","",D56^2)</x:f>
      </x:c>
      <x:c r="H56" s="22" t="str">
        <x:f>IF(A56="","",Results!$B$15+Results!$B$14*A56)</x:f>
      </x:c>
      <x:c r="I56" s="22" t="str">
        <x:f>IF(OR(B56="",H56=""),"",B56-H56)</x:f>
      </x:c>
      <x:c r="J56" s="22" t="str">
        <x:f>IF(I56="","",I56^2)</x:f>
      </x:c>
      <x:c r="K56" s="22" t="str">
        <x:f>IF(H56="","",(H56-Results!$B$8)^2)</x:f>
      </x:c>
      <x:c r="L56" s="22" t="str">
        <x:f>IF(I56="","",ABS(I56))</x:f>
      </x:c>
    </x:row>
    <x:row r="57">
      <x:c r="A57" s="22" t="str">
        <x:f>IFERROR(INDEX(Data!$A$2:$AG$151,ROW()-1,MATCH(Setup!$B$4,Data!$A$1:$AG$1,0)),"")</x:f>
      </x:c>
      <x:c r="B57" s="22" t="str">
        <x:f>IFERROR(INDEX(Data!$A$2:$AG$151,ROW()-1,MATCH(Setup!$B$5,Data!$A$1:$AG$1,0)),"")</x:f>
      </x:c>
      <x:c r="C57" s="22" t="str">
        <x:f>IF(OR(A57="",B57=""),"",A57-Results!$B$7)</x:f>
      </x:c>
      <x:c r="D57" s="22" t="str">
        <x:f>IF(OR(A57="",B57=""),"",B57-Results!$B$8)</x:f>
      </x:c>
      <x:c r="E57" s="22" t="str">
        <x:f>IF(OR(C57="",D57=""),"",C57*D57)</x:f>
      </x:c>
      <x:c r="F57" s="22" t="str">
        <x:f>IF(C57="","",C57^2)</x:f>
      </x:c>
      <x:c r="G57" s="22" t="str">
        <x:f>IF(D57="","",D57^2)</x:f>
      </x:c>
      <x:c r="H57" s="22" t="str">
        <x:f>IF(A57="","",Results!$B$15+Results!$B$14*A57)</x:f>
      </x:c>
      <x:c r="I57" s="22" t="str">
        <x:f>IF(OR(B57="",H57=""),"",B57-H57)</x:f>
      </x:c>
      <x:c r="J57" s="22" t="str">
        <x:f>IF(I57="","",I57^2)</x:f>
      </x:c>
      <x:c r="K57" s="22" t="str">
        <x:f>IF(H57="","",(H57-Results!$B$8)^2)</x:f>
      </x:c>
      <x:c r="L57" s="22" t="str">
        <x:f>IF(I57="","",ABS(I57))</x:f>
      </x:c>
    </x:row>
    <x:row r="58">
      <x:c r="A58" s="22" t="str">
        <x:f>IFERROR(INDEX(Data!$A$2:$AG$151,ROW()-1,MATCH(Setup!$B$4,Data!$A$1:$AG$1,0)),"")</x:f>
      </x:c>
      <x:c r="B58" s="22" t="str">
        <x:f>IFERROR(INDEX(Data!$A$2:$AG$151,ROW()-1,MATCH(Setup!$B$5,Data!$A$1:$AG$1,0)),"")</x:f>
      </x:c>
      <x:c r="C58" s="22" t="str">
        <x:f>IF(OR(A58="",B58=""),"",A58-Results!$B$7)</x:f>
      </x:c>
      <x:c r="D58" s="22" t="str">
        <x:f>IF(OR(A58="",B58=""),"",B58-Results!$B$8)</x:f>
      </x:c>
      <x:c r="E58" s="22" t="str">
        <x:f>IF(OR(C58="",D58=""),"",C58*D58)</x:f>
      </x:c>
      <x:c r="F58" s="22" t="str">
        <x:f>IF(C58="","",C58^2)</x:f>
      </x:c>
      <x:c r="G58" s="22" t="str">
        <x:f>IF(D58="","",D58^2)</x:f>
      </x:c>
      <x:c r="H58" s="22" t="str">
        <x:f>IF(A58="","",Results!$B$15+Results!$B$14*A58)</x:f>
      </x:c>
      <x:c r="I58" s="22" t="str">
        <x:f>IF(OR(B58="",H58=""),"",B58-H58)</x:f>
      </x:c>
      <x:c r="J58" s="22" t="str">
        <x:f>IF(I58="","",I58^2)</x:f>
      </x:c>
      <x:c r="K58" s="22" t="str">
        <x:f>IF(H58="","",(H58-Results!$B$8)^2)</x:f>
      </x:c>
      <x:c r="L58" s="22" t="str">
        <x:f>IF(I58="","",ABS(I58))</x:f>
      </x:c>
    </x:row>
    <x:row r="59">
      <x:c r="A59" s="22" t="str">
        <x:f>IFERROR(INDEX(Data!$A$2:$AG$151,ROW()-1,MATCH(Setup!$B$4,Data!$A$1:$AG$1,0)),"")</x:f>
      </x:c>
      <x:c r="B59" s="22" t="str">
        <x:f>IFERROR(INDEX(Data!$A$2:$AG$151,ROW()-1,MATCH(Setup!$B$5,Data!$A$1:$AG$1,0)),"")</x:f>
      </x:c>
      <x:c r="C59" s="22" t="str">
        <x:f>IF(OR(A59="",B59=""),"",A59-Results!$B$7)</x:f>
      </x:c>
      <x:c r="D59" s="22" t="str">
        <x:f>IF(OR(A59="",B59=""),"",B59-Results!$B$8)</x:f>
      </x:c>
      <x:c r="E59" s="22" t="str">
        <x:f>IF(OR(C59="",D59=""),"",C59*D59)</x:f>
      </x:c>
      <x:c r="F59" s="22" t="str">
        <x:f>IF(C59="","",C59^2)</x:f>
      </x:c>
      <x:c r="G59" s="22" t="str">
        <x:f>IF(D59="","",D59^2)</x:f>
      </x:c>
      <x:c r="H59" s="22" t="str">
        <x:f>IF(A59="","",Results!$B$15+Results!$B$14*A59)</x:f>
      </x:c>
      <x:c r="I59" s="22" t="str">
        <x:f>IF(OR(B59="",H59=""),"",B59-H59)</x:f>
      </x:c>
      <x:c r="J59" s="22" t="str">
        <x:f>IF(I59="","",I59^2)</x:f>
      </x:c>
      <x:c r="K59" s="22" t="str">
        <x:f>IF(H59="","",(H59-Results!$B$8)^2)</x:f>
      </x:c>
      <x:c r="L59" s="22" t="str">
        <x:f>IF(I59="","",ABS(I59))</x:f>
      </x:c>
    </x:row>
    <x:row r="60">
      <x:c r="A60" s="22" t="str">
        <x:f>IFERROR(INDEX(Data!$A$2:$AG$151,ROW()-1,MATCH(Setup!$B$4,Data!$A$1:$AG$1,0)),"")</x:f>
      </x:c>
      <x:c r="B60" s="22" t="str">
        <x:f>IFERROR(INDEX(Data!$A$2:$AG$151,ROW()-1,MATCH(Setup!$B$5,Data!$A$1:$AG$1,0)),"")</x:f>
      </x:c>
      <x:c r="C60" s="22" t="str">
        <x:f>IF(OR(A60="",B60=""),"",A60-Results!$B$7)</x:f>
      </x:c>
      <x:c r="D60" s="22" t="str">
        <x:f>IF(OR(A60="",B60=""),"",B60-Results!$B$8)</x:f>
      </x:c>
      <x:c r="E60" s="22" t="str">
        <x:f>IF(OR(C60="",D60=""),"",C60*D60)</x:f>
      </x:c>
      <x:c r="F60" s="22" t="str">
        <x:f>IF(C60="","",C60^2)</x:f>
      </x:c>
      <x:c r="G60" s="22" t="str">
        <x:f>IF(D60="","",D60^2)</x:f>
      </x:c>
      <x:c r="H60" s="22" t="str">
        <x:f>IF(A60="","",Results!$B$15+Results!$B$14*A60)</x:f>
      </x:c>
      <x:c r="I60" s="22" t="str">
        <x:f>IF(OR(B60="",H60=""),"",B60-H60)</x:f>
      </x:c>
      <x:c r="J60" s="22" t="str">
        <x:f>IF(I60="","",I60^2)</x:f>
      </x:c>
      <x:c r="K60" s="22" t="str">
        <x:f>IF(H60="","",(H60-Results!$B$8)^2)</x:f>
      </x:c>
      <x:c r="L60" s="22" t="str">
        <x:f>IF(I60="","",ABS(I60))</x:f>
      </x:c>
    </x:row>
    <x:row r="61">
      <x:c r="A61" s="22" t="str">
        <x:f>IFERROR(INDEX(Data!$A$2:$AG$151,ROW()-1,MATCH(Setup!$B$4,Data!$A$1:$AG$1,0)),"")</x:f>
      </x:c>
      <x:c r="B61" s="22" t="str">
        <x:f>IFERROR(INDEX(Data!$A$2:$AG$151,ROW()-1,MATCH(Setup!$B$5,Data!$A$1:$AG$1,0)),"")</x:f>
      </x:c>
      <x:c r="C61" s="22" t="str">
        <x:f>IF(OR(A61="",B61=""),"",A61-Results!$B$7)</x:f>
      </x:c>
      <x:c r="D61" s="22" t="str">
        <x:f>IF(OR(A61="",B61=""),"",B61-Results!$B$8)</x:f>
      </x:c>
      <x:c r="E61" s="22" t="str">
        <x:f>IF(OR(C61="",D61=""),"",C61*D61)</x:f>
      </x:c>
      <x:c r="F61" s="22" t="str">
        <x:f>IF(C61="","",C61^2)</x:f>
      </x:c>
      <x:c r="G61" s="22" t="str">
        <x:f>IF(D61="","",D61^2)</x:f>
      </x:c>
      <x:c r="H61" s="22" t="str">
        <x:f>IF(A61="","",Results!$B$15+Results!$B$14*A61)</x:f>
      </x:c>
      <x:c r="I61" s="22" t="str">
        <x:f>IF(OR(B61="",H61=""),"",B61-H61)</x:f>
      </x:c>
      <x:c r="J61" s="22" t="str">
        <x:f>IF(I61="","",I61^2)</x:f>
      </x:c>
      <x:c r="K61" s="22" t="str">
        <x:f>IF(H61="","",(H61-Results!$B$8)^2)</x:f>
      </x:c>
      <x:c r="L61" s="22" t="str">
        <x:f>IF(I61="","",ABS(I61))</x:f>
      </x:c>
    </x:row>
    <x:row r="62">
      <x:c r="A62" s="22" t="str">
        <x:f>IFERROR(INDEX(Data!$A$2:$AG$151,ROW()-1,MATCH(Setup!$B$4,Data!$A$1:$AG$1,0)),"")</x:f>
      </x:c>
      <x:c r="B62" s="22" t="str">
        <x:f>IFERROR(INDEX(Data!$A$2:$AG$151,ROW()-1,MATCH(Setup!$B$5,Data!$A$1:$AG$1,0)),"")</x:f>
      </x:c>
      <x:c r="C62" s="22" t="str">
        <x:f>IF(OR(A62="",B62=""),"",A62-Results!$B$7)</x:f>
      </x:c>
      <x:c r="D62" s="22" t="str">
        <x:f>IF(OR(A62="",B62=""),"",B62-Results!$B$8)</x:f>
      </x:c>
      <x:c r="E62" s="22" t="str">
        <x:f>IF(OR(C62="",D62=""),"",C62*D62)</x:f>
      </x:c>
      <x:c r="F62" s="22" t="str">
        <x:f>IF(C62="","",C62^2)</x:f>
      </x:c>
      <x:c r="G62" s="22" t="str">
        <x:f>IF(D62="","",D62^2)</x:f>
      </x:c>
      <x:c r="H62" s="22" t="str">
        <x:f>IF(A62="","",Results!$B$15+Results!$B$14*A62)</x:f>
      </x:c>
      <x:c r="I62" s="22" t="str">
        <x:f>IF(OR(B62="",H62=""),"",B62-H62)</x:f>
      </x:c>
      <x:c r="J62" s="22" t="str">
        <x:f>IF(I62="","",I62^2)</x:f>
      </x:c>
      <x:c r="K62" s="22" t="str">
        <x:f>IF(H62="","",(H62-Results!$B$8)^2)</x:f>
      </x:c>
      <x:c r="L62" s="22" t="str">
        <x:f>IF(I62="","",ABS(I62))</x:f>
      </x:c>
    </x:row>
    <x:row r="63">
      <x:c r="A63" s="22" t="str">
        <x:f>IFERROR(INDEX(Data!$A$2:$AG$151,ROW()-1,MATCH(Setup!$B$4,Data!$A$1:$AG$1,0)),"")</x:f>
      </x:c>
      <x:c r="B63" s="22" t="str">
        <x:f>IFERROR(INDEX(Data!$A$2:$AG$151,ROW()-1,MATCH(Setup!$B$5,Data!$A$1:$AG$1,0)),"")</x:f>
      </x:c>
      <x:c r="C63" s="22" t="str">
        <x:f>IF(OR(A63="",B63=""),"",A63-Results!$B$7)</x:f>
      </x:c>
      <x:c r="D63" s="22" t="str">
        <x:f>IF(OR(A63="",B63=""),"",B63-Results!$B$8)</x:f>
      </x:c>
      <x:c r="E63" s="22" t="str">
        <x:f>IF(OR(C63="",D63=""),"",C63*D63)</x:f>
      </x:c>
      <x:c r="F63" s="22" t="str">
        <x:f>IF(C63="","",C63^2)</x:f>
      </x:c>
      <x:c r="G63" s="22" t="str">
        <x:f>IF(D63="","",D63^2)</x:f>
      </x:c>
      <x:c r="H63" s="22" t="str">
        <x:f>IF(A63="","",Results!$B$15+Results!$B$14*A63)</x:f>
      </x:c>
      <x:c r="I63" s="22" t="str">
        <x:f>IF(OR(B63="",H63=""),"",B63-H63)</x:f>
      </x:c>
      <x:c r="J63" s="22" t="str">
        <x:f>IF(I63="","",I63^2)</x:f>
      </x:c>
      <x:c r="K63" s="22" t="str">
        <x:f>IF(H63="","",(H63-Results!$B$8)^2)</x:f>
      </x:c>
      <x:c r="L63" s="22" t="str">
        <x:f>IF(I63="","",ABS(I63))</x:f>
      </x:c>
    </x:row>
    <x:row r="64">
      <x:c r="A64" s="22" t="str">
        <x:f>IFERROR(INDEX(Data!$A$2:$AG$151,ROW()-1,MATCH(Setup!$B$4,Data!$A$1:$AG$1,0)),"")</x:f>
      </x:c>
      <x:c r="B64" s="22" t="str">
        <x:f>IFERROR(INDEX(Data!$A$2:$AG$151,ROW()-1,MATCH(Setup!$B$5,Data!$A$1:$AG$1,0)),"")</x:f>
      </x:c>
      <x:c r="C64" s="22" t="str">
        <x:f>IF(OR(A64="",B64=""),"",A64-Results!$B$7)</x:f>
      </x:c>
      <x:c r="D64" s="22" t="str">
        <x:f>IF(OR(A64="",B64=""),"",B64-Results!$B$8)</x:f>
      </x:c>
      <x:c r="E64" s="22" t="str">
        <x:f>IF(OR(C64="",D64=""),"",C64*D64)</x:f>
      </x:c>
      <x:c r="F64" s="22" t="str">
        <x:f>IF(C64="","",C64^2)</x:f>
      </x:c>
      <x:c r="G64" s="22" t="str">
        <x:f>IF(D64="","",D64^2)</x:f>
      </x:c>
      <x:c r="H64" s="22" t="str">
        <x:f>IF(A64="","",Results!$B$15+Results!$B$14*A64)</x:f>
      </x:c>
      <x:c r="I64" s="22" t="str">
        <x:f>IF(OR(B64="",H64=""),"",B64-H64)</x:f>
      </x:c>
      <x:c r="J64" s="22" t="str">
        <x:f>IF(I64="","",I64^2)</x:f>
      </x:c>
      <x:c r="K64" s="22" t="str">
        <x:f>IF(H64="","",(H64-Results!$B$8)^2)</x:f>
      </x:c>
      <x:c r="L64" s="22" t="str">
        <x:f>IF(I64="","",ABS(I64))</x:f>
      </x:c>
    </x:row>
    <x:row r="65">
      <x:c r="A65" s="22" t="str">
        <x:f>IFERROR(INDEX(Data!$A$2:$AG$151,ROW()-1,MATCH(Setup!$B$4,Data!$A$1:$AG$1,0)),"")</x:f>
      </x:c>
      <x:c r="B65" s="22" t="str">
        <x:f>IFERROR(INDEX(Data!$A$2:$AG$151,ROW()-1,MATCH(Setup!$B$5,Data!$A$1:$AG$1,0)),"")</x:f>
      </x:c>
      <x:c r="C65" s="22" t="str">
        <x:f>IF(OR(A65="",B65=""),"",A65-Results!$B$7)</x:f>
      </x:c>
      <x:c r="D65" s="22" t="str">
        <x:f>IF(OR(A65="",B65=""),"",B65-Results!$B$8)</x:f>
      </x:c>
      <x:c r="E65" s="22" t="str">
        <x:f>IF(OR(C65="",D65=""),"",C65*D65)</x:f>
      </x:c>
      <x:c r="F65" s="22" t="str">
        <x:f>IF(C65="","",C65^2)</x:f>
      </x:c>
      <x:c r="G65" s="22" t="str">
        <x:f>IF(D65="","",D65^2)</x:f>
      </x:c>
      <x:c r="H65" s="22" t="str">
        <x:f>IF(A65="","",Results!$B$15+Results!$B$14*A65)</x:f>
      </x:c>
      <x:c r="I65" s="22" t="str">
        <x:f>IF(OR(B65="",H65=""),"",B65-H65)</x:f>
      </x:c>
      <x:c r="J65" s="22" t="str">
        <x:f>IF(I65="","",I65^2)</x:f>
      </x:c>
      <x:c r="K65" s="22" t="str">
        <x:f>IF(H65="","",(H65-Results!$B$8)^2)</x:f>
      </x:c>
      <x:c r="L65" s="22" t="str">
        <x:f>IF(I65="","",ABS(I65))</x:f>
      </x:c>
    </x:row>
    <x:row r="66">
      <x:c r="A66" s="22" t="str">
        <x:f>IFERROR(INDEX(Data!$A$2:$AG$151,ROW()-1,MATCH(Setup!$B$4,Data!$A$1:$AG$1,0)),"")</x:f>
      </x:c>
      <x:c r="B66" s="22" t="str">
        <x:f>IFERROR(INDEX(Data!$A$2:$AG$151,ROW()-1,MATCH(Setup!$B$5,Data!$A$1:$AG$1,0)),"")</x:f>
      </x:c>
      <x:c r="C66" s="22" t="str">
        <x:f>IF(OR(A66="",B66=""),"",A66-Results!$B$7)</x:f>
      </x:c>
      <x:c r="D66" s="22" t="str">
        <x:f>IF(OR(A66="",B66=""),"",B66-Results!$B$8)</x:f>
      </x:c>
      <x:c r="E66" s="22" t="str">
        <x:f>IF(OR(C66="",D66=""),"",C66*D66)</x:f>
      </x:c>
      <x:c r="F66" s="22" t="str">
        <x:f>IF(C66="","",C66^2)</x:f>
      </x:c>
      <x:c r="G66" s="22" t="str">
        <x:f>IF(D66="","",D66^2)</x:f>
      </x:c>
      <x:c r="H66" s="22" t="str">
        <x:f>IF(A66="","",Results!$B$15+Results!$B$14*A66)</x:f>
      </x:c>
      <x:c r="I66" s="22" t="str">
        <x:f>IF(OR(B66="",H66=""),"",B66-H66)</x:f>
      </x:c>
      <x:c r="J66" s="22" t="str">
        <x:f>IF(I66="","",I66^2)</x:f>
      </x:c>
      <x:c r="K66" s="22" t="str">
        <x:f>IF(H66="","",(H66-Results!$B$8)^2)</x:f>
      </x:c>
      <x:c r="L66" s="22" t="str">
        <x:f>IF(I66="","",ABS(I66))</x:f>
      </x:c>
    </x:row>
    <x:row r="67">
      <x:c r="A67" s="22" t="str">
        <x:f>IFERROR(INDEX(Data!$A$2:$AG$151,ROW()-1,MATCH(Setup!$B$4,Data!$A$1:$AG$1,0)),"")</x:f>
      </x:c>
      <x:c r="B67" s="22" t="str">
        <x:f>IFERROR(INDEX(Data!$A$2:$AG$151,ROW()-1,MATCH(Setup!$B$5,Data!$A$1:$AG$1,0)),"")</x:f>
      </x:c>
      <x:c r="C67" s="22" t="str">
        <x:f>IF(OR(A67="",B67=""),"",A67-Results!$B$7)</x:f>
      </x:c>
      <x:c r="D67" s="22" t="str">
        <x:f>IF(OR(A67="",B67=""),"",B67-Results!$B$8)</x:f>
      </x:c>
      <x:c r="E67" s="22" t="str">
        <x:f>IF(OR(C67="",D67=""),"",C67*D67)</x:f>
      </x:c>
      <x:c r="F67" s="22" t="str">
        <x:f>IF(C67="","",C67^2)</x:f>
      </x:c>
      <x:c r="G67" s="22" t="str">
        <x:f>IF(D67="","",D67^2)</x:f>
      </x:c>
      <x:c r="H67" s="22" t="str">
        <x:f>IF(A67="","",Results!$B$15+Results!$B$14*A67)</x:f>
      </x:c>
      <x:c r="I67" s="22" t="str">
        <x:f>IF(OR(B67="",H67=""),"",B67-H67)</x:f>
      </x:c>
      <x:c r="J67" s="22" t="str">
        <x:f>IF(I67="","",I67^2)</x:f>
      </x:c>
      <x:c r="K67" s="22" t="str">
        <x:f>IF(H67="","",(H67-Results!$B$8)^2)</x:f>
      </x:c>
      <x:c r="L67" s="22" t="str">
        <x:f>IF(I67="","",ABS(I67))</x:f>
      </x:c>
    </x:row>
    <x:row r="68">
      <x:c r="A68" s="22" t="str">
        <x:f>IFERROR(INDEX(Data!$A$2:$AG$151,ROW()-1,MATCH(Setup!$B$4,Data!$A$1:$AG$1,0)),"")</x:f>
      </x:c>
      <x:c r="B68" s="22" t="str">
        <x:f>IFERROR(INDEX(Data!$A$2:$AG$151,ROW()-1,MATCH(Setup!$B$5,Data!$A$1:$AG$1,0)),"")</x:f>
      </x:c>
      <x:c r="C68" s="22" t="str">
        <x:f>IF(OR(A68="",B68=""),"",A68-Results!$B$7)</x:f>
      </x:c>
      <x:c r="D68" s="22" t="str">
        <x:f>IF(OR(A68="",B68=""),"",B68-Results!$B$8)</x:f>
      </x:c>
      <x:c r="E68" s="22" t="str">
        <x:f>IF(OR(C68="",D68=""),"",C68*D68)</x:f>
      </x:c>
      <x:c r="F68" s="22" t="str">
        <x:f>IF(C68="","",C68^2)</x:f>
      </x:c>
      <x:c r="G68" s="22" t="str">
        <x:f>IF(D68="","",D68^2)</x:f>
      </x:c>
      <x:c r="H68" s="22" t="str">
        <x:f>IF(A68="","",Results!$B$15+Results!$B$14*A68)</x:f>
      </x:c>
      <x:c r="I68" s="22" t="str">
        <x:f>IF(OR(B68="",H68=""),"",B68-H68)</x:f>
      </x:c>
      <x:c r="J68" s="22" t="str">
        <x:f>IF(I68="","",I68^2)</x:f>
      </x:c>
      <x:c r="K68" s="22" t="str">
        <x:f>IF(H68="","",(H68-Results!$B$8)^2)</x:f>
      </x:c>
      <x:c r="L68" s="22" t="str">
        <x:f>IF(I68="","",ABS(I68))</x:f>
      </x:c>
    </x:row>
    <x:row r="69">
      <x:c r="A69" s="22" t="str">
        <x:f>IFERROR(INDEX(Data!$A$2:$AG$151,ROW()-1,MATCH(Setup!$B$4,Data!$A$1:$AG$1,0)),"")</x:f>
      </x:c>
      <x:c r="B69" s="22" t="str">
        <x:f>IFERROR(INDEX(Data!$A$2:$AG$151,ROW()-1,MATCH(Setup!$B$5,Data!$A$1:$AG$1,0)),"")</x:f>
      </x:c>
      <x:c r="C69" s="22" t="str">
        <x:f>IF(OR(A69="",B69=""),"",A69-Results!$B$7)</x:f>
      </x:c>
      <x:c r="D69" s="22" t="str">
        <x:f>IF(OR(A69="",B69=""),"",B69-Results!$B$8)</x:f>
      </x:c>
      <x:c r="E69" s="22" t="str">
        <x:f>IF(OR(C69="",D69=""),"",C69*D69)</x:f>
      </x:c>
      <x:c r="F69" s="22" t="str">
        <x:f>IF(C69="","",C69^2)</x:f>
      </x:c>
      <x:c r="G69" s="22" t="str">
        <x:f>IF(D69="","",D69^2)</x:f>
      </x:c>
      <x:c r="H69" s="22" t="str">
        <x:f>IF(A69="","",Results!$B$15+Results!$B$14*A69)</x:f>
      </x:c>
      <x:c r="I69" s="22" t="str">
        <x:f>IF(OR(B69="",H69=""),"",B69-H69)</x:f>
      </x:c>
      <x:c r="J69" s="22" t="str">
        <x:f>IF(I69="","",I69^2)</x:f>
      </x:c>
      <x:c r="K69" s="22" t="str">
        <x:f>IF(H69="","",(H69-Results!$B$8)^2)</x:f>
      </x:c>
      <x:c r="L69" s="22" t="str">
        <x:f>IF(I69="","",ABS(I69))</x:f>
      </x:c>
    </x:row>
    <x:row r="70">
      <x:c r="A70" s="22" t="str">
        <x:f>IFERROR(INDEX(Data!$A$2:$AG$151,ROW()-1,MATCH(Setup!$B$4,Data!$A$1:$AG$1,0)),"")</x:f>
      </x:c>
      <x:c r="B70" s="22" t="str">
        <x:f>IFERROR(INDEX(Data!$A$2:$AG$151,ROW()-1,MATCH(Setup!$B$5,Data!$A$1:$AG$1,0)),"")</x:f>
      </x:c>
      <x:c r="C70" s="22" t="str">
        <x:f>IF(OR(A70="",B70=""),"",A70-Results!$B$7)</x:f>
      </x:c>
      <x:c r="D70" s="22" t="str">
        <x:f>IF(OR(A70="",B70=""),"",B70-Results!$B$8)</x:f>
      </x:c>
      <x:c r="E70" s="22" t="str">
        <x:f>IF(OR(C70="",D70=""),"",C70*D70)</x:f>
      </x:c>
      <x:c r="F70" s="22" t="str">
        <x:f>IF(C70="","",C70^2)</x:f>
      </x:c>
      <x:c r="G70" s="22" t="str">
        <x:f>IF(D70="","",D70^2)</x:f>
      </x:c>
      <x:c r="H70" s="22" t="str">
        <x:f>IF(A70="","",Results!$B$15+Results!$B$14*A70)</x:f>
      </x:c>
      <x:c r="I70" s="22" t="str">
        <x:f>IF(OR(B70="",H70=""),"",B70-H70)</x:f>
      </x:c>
      <x:c r="J70" s="22" t="str">
        <x:f>IF(I70="","",I70^2)</x:f>
      </x:c>
      <x:c r="K70" s="22" t="str">
        <x:f>IF(H70="","",(H70-Results!$B$8)^2)</x:f>
      </x:c>
      <x:c r="L70" s="22" t="str">
        <x:f>IF(I70="","",ABS(I70))</x:f>
      </x:c>
    </x:row>
    <x:row r="71">
      <x:c r="A71" s="22" t="str">
        <x:f>IFERROR(INDEX(Data!$A$2:$AG$151,ROW()-1,MATCH(Setup!$B$4,Data!$A$1:$AG$1,0)),"")</x:f>
      </x:c>
      <x:c r="B71" s="22" t="str">
        <x:f>IFERROR(INDEX(Data!$A$2:$AG$151,ROW()-1,MATCH(Setup!$B$5,Data!$A$1:$AG$1,0)),"")</x:f>
      </x:c>
      <x:c r="C71" s="22" t="str">
        <x:f>IF(OR(A71="",B71=""),"",A71-Results!$B$7)</x:f>
      </x:c>
      <x:c r="D71" s="22" t="str">
        <x:f>IF(OR(A71="",B71=""),"",B71-Results!$B$8)</x:f>
      </x:c>
      <x:c r="E71" s="22" t="str">
        <x:f>IF(OR(C71="",D71=""),"",C71*D71)</x:f>
      </x:c>
      <x:c r="F71" s="22" t="str">
        <x:f>IF(C71="","",C71^2)</x:f>
      </x:c>
      <x:c r="G71" s="22" t="str">
        <x:f>IF(D71="","",D71^2)</x:f>
      </x:c>
      <x:c r="H71" s="22" t="str">
        <x:f>IF(A71="","",Results!$B$15+Results!$B$14*A71)</x:f>
      </x:c>
      <x:c r="I71" s="22" t="str">
        <x:f>IF(OR(B71="",H71=""),"",B71-H71)</x:f>
      </x:c>
      <x:c r="J71" s="22" t="str">
        <x:f>IF(I71="","",I71^2)</x:f>
      </x:c>
      <x:c r="K71" s="22" t="str">
        <x:f>IF(H71="","",(H71-Results!$B$8)^2)</x:f>
      </x:c>
      <x:c r="L71" s="22" t="str">
        <x:f>IF(I71="","",ABS(I71))</x:f>
      </x:c>
    </x:row>
    <x:row r="72">
      <x:c r="A72" s="22" t="str">
        <x:f>IFERROR(INDEX(Data!$A$2:$AG$151,ROW()-1,MATCH(Setup!$B$4,Data!$A$1:$AG$1,0)),"")</x:f>
      </x:c>
      <x:c r="B72" s="22" t="str">
        <x:f>IFERROR(INDEX(Data!$A$2:$AG$151,ROW()-1,MATCH(Setup!$B$5,Data!$A$1:$AG$1,0)),"")</x:f>
      </x:c>
      <x:c r="C72" s="22" t="str">
        <x:f>IF(OR(A72="",B72=""),"",A72-Results!$B$7)</x:f>
      </x:c>
      <x:c r="D72" s="22" t="str">
        <x:f>IF(OR(A72="",B72=""),"",B72-Results!$B$8)</x:f>
      </x:c>
      <x:c r="E72" s="22" t="str">
        <x:f>IF(OR(C72="",D72=""),"",C72*D72)</x:f>
      </x:c>
      <x:c r="F72" s="22" t="str">
        <x:f>IF(C72="","",C72^2)</x:f>
      </x:c>
      <x:c r="G72" s="22" t="str">
        <x:f>IF(D72="","",D72^2)</x:f>
      </x:c>
      <x:c r="H72" s="22" t="str">
        <x:f>IF(A72="","",Results!$B$15+Results!$B$14*A72)</x:f>
      </x:c>
      <x:c r="I72" s="22" t="str">
        <x:f>IF(OR(B72="",H72=""),"",B72-H72)</x:f>
      </x:c>
      <x:c r="J72" s="22" t="str">
        <x:f>IF(I72="","",I72^2)</x:f>
      </x:c>
      <x:c r="K72" s="22" t="str">
        <x:f>IF(H72="","",(H72-Results!$B$8)^2)</x:f>
      </x:c>
      <x:c r="L72" s="22" t="str">
        <x:f>IF(I72="","",ABS(I72))</x:f>
      </x:c>
    </x:row>
    <x:row r="73">
      <x:c r="A73" s="22" t="str">
        <x:f>IFERROR(INDEX(Data!$A$2:$AG$151,ROW()-1,MATCH(Setup!$B$4,Data!$A$1:$AG$1,0)),"")</x:f>
      </x:c>
      <x:c r="B73" s="22" t="str">
        <x:f>IFERROR(INDEX(Data!$A$2:$AG$151,ROW()-1,MATCH(Setup!$B$5,Data!$A$1:$AG$1,0)),"")</x:f>
      </x:c>
      <x:c r="C73" s="22" t="str">
        <x:f>IF(OR(A73="",B73=""),"",A73-Results!$B$7)</x:f>
      </x:c>
      <x:c r="D73" s="22" t="str">
        <x:f>IF(OR(A73="",B73=""),"",B73-Results!$B$8)</x:f>
      </x:c>
      <x:c r="E73" s="22" t="str">
        <x:f>IF(OR(C73="",D73=""),"",C73*D73)</x:f>
      </x:c>
      <x:c r="F73" s="22" t="str">
        <x:f>IF(C73="","",C73^2)</x:f>
      </x:c>
      <x:c r="G73" s="22" t="str">
        <x:f>IF(D73="","",D73^2)</x:f>
      </x:c>
      <x:c r="H73" s="22" t="str">
        <x:f>IF(A73="","",Results!$B$15+Results!$B$14*A73)</x:f>
      </x:c>
      <x:c r="I73" s="22" t="str">
        <x:f>IF(OR(B73="",H73=""),"",B73-H73)</x:f>
      </x:c>
      <x:c r="J73" s="22" t="str">
        <x:f>IF(I73="","",I73^2)</x:f>
      </x:c>
      <x:c r="K73" s="22" t="str">
        <x:f>IF(H73="","",(H73-Results!$B$8)^2)</x:f>
      </x:c>
      <x:c r="L73" s="22" t="str">
        <x:f>IF(I73="","",ABS(I73))</x:f>
      </x:c>
    </x:row>
    <x:row r="74">
      <x:c r="A74" s="22" t="str">
        <x:f>IFERROR(INDEX(Data!$A$2:$AG$151,ROW()-1,MATCH(Setup!$B$4,Data!$A$1:$AG$1,0)),"")</x:f>
      </x:c>
      <x:c r="B74" s="22" t="str">
        <x:f>IFERROR(INDEX(Data!$A$2:$AG$151,ROW()-1,MATCH(Setup!$B$5,Data!$A$1:$AG$1,0)),"")</x:f>
      </x:c>
      <x:c r="C74" s="22" t="str">
        <x:f>IF(OR(A74="",B74=""),"",A74-Results!$B$7)</x:f>
      </x:c>
      <x:c r="D74" s="22" t="str">
        <x:f>IF(OR(A74="",B74=""),"",B74-Results!$B$8)</x:f>
      </x:c>
      <x:c r="E74" s="22" t="str">
        <x:f>IF(OR(C74="",D74=""),"",C74*D74)</x:f>
      </x:c>
      <x:c r="F74" s="22" t="str">
        <x:f>IF(C74="","",C74^2)</x:f>
      </x:c>
      <x:c r="G74" s="22" t="str">
        <x:f>IF(D74="","",D74^2)</x:f>
      </x:c>
      <x:c r="H74" s="22" t="str">
        <x:f>IF(A74="","",Results!$B$15+Results!$B$14*A74)</x:f>
      </x:c>
      <x:c r="I74" s="22" t="str">
        <x:f>IF(OR(B74="",H74=""),"",B74-H74)</x:f>
      </x:c>
      <x:c r="J74" s="22" t="str">
        <x:f>IF(I74="","",I74^2)</x:f>
      </x:c>
      <x:c r="K74" s="22" t="str">
        <x:f>IF(H74="","",(H74-Results!$B$8)^2)</x:f>
      </x:c>
      <x:c r="L74" s="22" t="str">
        <x:f>IF(I74="","",ABS(I74))</x:f>
      </x:c>
    </x:row>
    <x:row r="75">
      <x:c r="A75" s="22" t="str">
        <x:f>IFERROR(INDEX(Data!$A$2:$AG$151,ROW()-1,MATCH(Setup!$B$4,Data!$A$1:$AG$1,0)),"")</x:f>
      </x:c>
      <x:c r="B75" s="22" t="str">
        <x:f>IFERROR(INDEX(Data!$A$2:$AG$151,ROW()-1,MATCH(Setup!$B$5,Data!$A$1:$AG$1,0)),"")</x:f>
      </x:c>
      <x:c r="C75" s="22" t="str">
        <x:f>IF(OR(A75="",B75=""),"",A75-Results!$B$7)</x:f>
      </x:c>
      <x:c r="D75" s="22" t="str">
        <x:f>IF(OR(A75="",B75=""),"",B75-Results!$B$8)</x:f>
      </x:c>
      <x:c r="E75" s="22" t="str">
        <x:f>IF(OR(C75="",D75=""),"",C75*D75)</x:f>
      </x:c>
      <x:c r="F75" s="22" t="str">
        <x:f>IF(C75="","",C75^2)</x:f>
      </x:c>
      <x:c r="G75" s="22" t="str">
        <x:f>IF(D75="","",D75^2)</x:f>
      </x:c>
      <x:c r="H75" s="22" t="str">
        <x:f>IF(A75="","",Results!$B$15+Results!$B$14*A75)</x:f>
      </x:c>
      <x:c r="I75" s="22" t="str">
        <x:f>IF(OR(B75="",H75=""),"",B75-H75)</x:f>
      </x:c>
      <x:c r="J75" s="22" t="str">
        <x:f>IF(I75="","",I75^2)</x:f>
      </x:c>
      <x:c r="K75" s="22" t="str">
        <x:f>IF(H75="","",(H75-Results!$B$8)^2)</x:f>
      </x:c>
      <x:c r="L75" s="22" t="str">
        <x:f>IF(I75="","",ABS(I75))</x:f>
      </x:c>
    </x:row>
    <x:row r="76">
      <x:c r="A76" s="22" t="str">
        <x:f>IFERROR(INDEX(Data!$A$2:$AG$151,ROW()-1,MATCH(Setup!$B$4,Data!$A$1:$AG$1,0)),"")</x:f>
      </x:c>
      <x:c r="B76" s="22" t="str">
        <x:f>IFERROR(INDEX(Data!$A$2:$AG$151,ROW()-1,MATCH(Setup!$B$5,Data!$A$1:$AG$1,0)),"")</x:f>
      </x:c>
      <x:c r="C76" s="22" t="str">
        <x:f>IF(OR(A76="",B76=""),"",A76-Results!$B$7)</x:f>
      </x:c>
      <x:c r="D76" s="22" t="str">
        <x:f>IF(OR(A76="",B76=""),"",B76-Results!$B$8)</x:f>
      </x:c>
      <x:c r="E76" s="22" t="str">
        <x:f>IF(OR(C76="",D76=""),"",C76*D76)</x:f>
      </x:c>
      <x:c r="F76" s="22" t="str">
        <x:f>IF(C76="","",C76^2)</x:f>
      </x:c>
      <x:c r="G76" s="22" t="str">
        <x:f>IF(D76="","",D76^2)</x:f>
      </x:c>
      <x:c r="H76" s="22" t="str">
        <x:f>IF(A76="","",Results!$B$15+Results!$B$14*A76)</x:f>
      </x:c>
      <x:c r="I76" s="22" t="str">
        <x:f>IF(OR(B76="",H76=""),"",B76-H76)</x:f>
      </x:c>
      <x:c r="J76" s="22" t="str">
        <x:f>IF(I76="","",I76^2)</x:f>
      </x:c>
      <x:c r="K76" s="22" t="str">
        <x:f>IF(H76="","",(H76-Results!$B$8)^2)</x:f>
      </x:c>
      <x:c r="L76" s="22" t="str">
        <x:f>IF(I76="","",ABS(I76))</x:f>
      </x:c>
    </x:row>
    <x:row r="77">
      <x:c r="A77" s="22" t="str">
        <x:f>IFERROR(INDEX(Data!$A$2:$AG$151,ROW()-1,MATCH(Setup!$B$4,Data!$A$1:$AG$1,0)),"")</x:f>
      </x:c>
      <x:c r="B77" s="22" t="str">
        <x:f>IFERROR(INDEX(Data!$A$2:$AG$151,ROW()-1,MATCH(Setup!$B$5,Data!$A$1:$AG$1,0)),"")</x:f>
      </x:c>
      <x:c r="C77" s="22" t="str">
        <x:f>IF(OR(A77="",B77=""),"",A77-Results!$B$7)</x:f>
      </x:c>
      <x:c r="D77" s="22" t="str">
        <x:f>IF(OR(A77="",B77=""),"",B77-Results!$B$8)</x:f>
      </x:c>
      <x:c r="E77" s="22" t="str">
        <x:f>IF(OR(C77="",D77=""),"",C77*D77)</x:f>
      </x:c>
      <x:c r="F77" s="22" t="str">
        <x:f>IF(C77="","",C77^2)</x:f>
      </x:c>
      <x:c r="G77" s="22" t="str">
        <x:f>IF(D77="","",D77^2)</x:f>
      </x:c>
      <x:c r="H77" s="22" t="str">
        <x:f>IF(A77="","",Results!$B$15+Results!$B$14*A77)</x:f>
      </x:c>
      <x:c r="I77" s="22" t="str">
        <x:f>IF(OR(B77="",H77=""),"",B77-H77)</x:f>
      </x:c>
      <x:c r="J77" s="22" t="str">
        <x:f>IF(I77="","",I77^2)</x:f>
      </x:c>
      <x:c r="K77" s="22" t="str">
        <x:f>IF(H77="","",(H77-Results!$B$8)^2)</x:f>
      </x:c>
      <x:c r="L77" s="22" t="str">
        <x:f>IF(I77="","",ABS(I77))</x:f>
      </x:c>
    </x:row>
    <x:row r="78">
      <x:c r="A78" s="22" t="str">
        <x:f>IFERROR(INDEX(Data!$A$2:$AG$151,ROW()-1,MATCH(Setup!$B$4,Data!$A$1:$AG$1,0)),"")</x:f>
      </x:c>
      <x:c r="B78" s="22" t="str">
        <x:f>IFERROR(INDEX(Data!$A$2:$AG$151,ROW()-1,MATCH(Setup!$B$5,Data!$A$1:$AG$1,0)),"")</x:f>
      </x:c>
      <x:c r="C78" s="22" t="str">
        <x:f>IF(OR(A78="",B78=""),"",A78-Results!$B$7)</x:f>
      </x:c>
      <x:c r="D78" s="22" t="str">
        <x:f>IF(OR(A78="",B78=""),"",B78-Results!$B$8)</x:f>
      </x:c>
      <x:c r="E78" s="22" t="str">
        <x:f>IF(OR(C78="",D78=""),"",C78*D78)</x:f>
      </x:c>
      <x:c r="F78" s="22" t="str">
        <x:f>IF(C78="","",C78^2)</x:f>
      </x:c>
      <x:c r="G78" s="22" t="str">
        <x:f>IF(D78="","",D78^2)</x:f>
      </x:c>
      <x:c r="H78" s="22" t="str">
        <x:f>IF(A78="","",Results!$B$15+Results!$B$14*A78)</x:f>
      </x:c>
      <x:c r="I78" s="22" t="str">
        <x:f>IF(OR(B78="",H78=""),"",B78-H78)</x:f>
      </x:c>
      <x:c r="J78" s="22" t="str">
        <x:f>IF(I78="","",I78^2)</x:f>
      </x:c>
      <x:c r="K78" s="22" t="str">
        <x:f>IF(H78="","",(H78-Results!$B$8)^2)</x:f>
      </x:c>
      <x:c r="L78" s="22" t="str">
        <x:f>IF(I78="","",ABS(I78))</x:f>
      </x:c>
    </x:row>
    <x:row r="79">
      <x:c r="A79" s="22" t="str">
        <x:f>IFERROR(INDEX(Data!$A$2:$AG$151,ROW()-1,MATCH(Setup!$B$4,Data!$A$1:$AG$1,0)),"")</x:f>
      </x:c>
      <x:c r="B79" s="22" t="str">
        <x:f>IFERROR(INDEX(Data!$A$2:$AG$151,ROW()-1,MATCH(Setup!$B$5,Data!$A$1:$AG$1,0)),"")</x:f>
      </x:c>
      <x:c r="C79" s="22" t="str">
        <x:f>IF(OR(A79="",B79=""),"",A79-Results!$B$7)</x:f>
      </x:c>
      <x:c r="D79" s="22" t="str">
        <x:f>IF(OR(A79="",B79=""),"",B79-Results!$B$8)</x:f>
      </x:c>
      <x:c r="E79" s="22" t="str">
        <x:f>IF(OR(C79="",D79=""),"",C79*D79)</x:f>
      </x:c>
      <x:c r="F79" s="22" t="str">
        <x:f>IF(C79="","",C79^2)</x:f>
      </x:c>
      <x:c r="G79" s="22" t="str">
        <x:f>IF(D79="","",D79^2)</x:f>
      </x:c>
      <x:c r="H79" s="22" t="str">
        <x:f>IF(A79="","",Results!$B$15+Results!$B$14*A79)</x:f>
      </x:c>
      <x:c r="I79" s="22" t="str">
        <x:f>IF(OR(B79="",H79=""),"",B79-H79)</x:f>
      </x:c>
      <x:c r="J79" s="22" t="str">
        <x:f>IF(I79="","",I79^2)</x:f>
      </x:c>
      <x:c r="K79" s="22" t="str">
        <x:f>IF(H79="","",(H79-Results!$B$8)^2)</x:f>
      </x:c>
      <x:c r="L79" s="22" t="str">
        <x:f>IF(I79="","",ABS(I79))</x:f>
      </x:c>
    </x:row>
    <x:row r="80">
      <x:c r="A80" s="22" t="str">
        <x:f>IFERROR(INDEX(Data!$A$2:$AG$151,ROW()-1,MATCH(Setup!$B$4,Data!$A$1:$AG$1,0)),"")</x:f>
      </x:c>
      <x:c r="B80" s="22" t="str">
        <x:f>IFERROR(INDEX(Data!$A$2:$AG$151,ROW()-1,MATCH(Setup!$B$5,Data!$A$1:$AG$1,0)),"")</x:f>
      </x:c>
      <x:c r="C80" s="22" t="str">
        <x:f>IF(OR(A80="",B80=""),"",A80-Results!$B$7)</x:f>
      </x:c>
      <x:c r="D80" s="22" t="str">
        <x:f>IF(OR(A80="",B80=""),"",B80-Results!$B$8)</x:f>
      </x:c>
      <x:c r="E80" s="22" t="str">
        <x:f>IF(OR(C80="",D80=""),"",C80*D80)</x:f>
      </x:c>
      <x:c r="F80" s="22" t="str">
        <x:f>IF(C80="","",C80^2)</x:f>
      </x:c>
      <x:c r="G80" s="22" t="str">
        <x:f>IF(D80="","",D80^2)</x:f>
      </x:c>
      <x:c r="H80" s="22" t="str">
        <x:f>IF(A80="","",Results!$B$15+Results!$B$14*A80)</x:f>
      </x:c>
      <x:c r="I80" s="22" t="str">
        <x:f>IF(OR(B80="",H80=""),"",B80-H80)</x:f>
      </x:c>
      <x:c r="J80" s="22" t="str">
        <x:f>IF(I80="","",I80^2)</x:f>
      </x:c>
      <x:c r="K80" s="22" t="str">
        <x:f>IF(H80="","",(H80-Results!$B$8)^2)</x:f>
      </x:c>
      <x:c r="L80" s="22" t="str">
        <x:f>IF(I80="","",ABS(I80))</x:f>
      </x:c>
    </x:row>
    <x:row r="81">
      <x:c r="A81" s="22" t="str">
        <x:f>IFERROR(INDEX(Data!$A$2:$AG$151,ROW()-1,MATCH(Setup!$B$4,Data!$A$1:$AG$1,0)),"")</x:f>
      </x:c>
      <x:c r="B81" s="22" t="str">
        <x:f>IFERROR(INDEX(Data!$A$2:$AG$151,ROW()-1,MATCH(Setup!$B$5,Data!$A$1:$AG$1,0)),"")</x:f>
      </x:c>
      <x:c r="C81" s="22" t="str">
        <x:f>IF(OR(A81="",B81=""),"",A81-Results!$B$7)</x:f>
      </x:c>
      <x:c r="D81" s="22" t="str">
        <x:f>IF(OR(A81="",B81=""),"",B81-Results!$B$8)</x:f>
      </x:c>
      <x:c r="E81" s="22" t="str">
        <x:f>IF(OR(C81="",D81=""),"",C81*D81)</x:f>
      </x:c>
      <x:c r="F81" s="22" t="str">
        <x:f>IF(C81="","",C81^2)</x:f>
      </x:c>
      <x:c r="G81" s="22" t="str">
        <x:f>IF(D81="","",D81^2)</x:f>
      </x:c>
      <x:c r="H81" s="22" t="str">
        <x:f>IF(A81="","",Results!$B$15+Results!$B$14*A81)</x:f>
      </x:c>
      <x:c r="I81" s="22" t="str">
        <x:f>IF(OR(B81="",H81=""),"",B81-H81)</x:f>
      </x:c>
      <x:c r="J81" s="22" t="str">
        <x:f>IF(I81="","",I81^2)</x:f>
      </x:c>
      <x:c r="K81" s="22" t="str">
        <x:f>IF(H81="","",(H81-Results!$B$8)^2)</x:f>
      </x:c>
      <x:c r="L81" s="22" t="str">
        <x:f>IF(I81="","",ABS(I81))</x:f>
      </x:c>
    </x:row>
    <x:row r="82">
      <x:c r="A82" s="22" t="str">
        <x:f>IFERROR(INDEX(Data!$A$2:$AG$151,ROW()-1,MATCH(Setup!$B$4,Data!$A$1:$AG$1,0)),"")</x:f>
      </x:c>
      <x:c r="B82" s="22" t="str">
        <x:f>IFERROR(INDEX(Data!$A$2:$AG$151,ROW()-1,MATCH(Setup!$B$5,Data!$A$1:$AG$1,0)),"")</x:f>
      </x:c>
      <x:c r="C82" s="22" t="str">
        <x:f>IF(OR(A82="",B82=""),"",A82-Results!$B$7)</x:f>
      </x:c>
      <x:c r="D82" s="22" t="str">
        <x:f>IF(OR(A82="",B82=""),"",B82-Results!$B$8)</x:f>
      </x:c>
      <x:c r="E82" s="22" t="str">
        <x:f>IF(OR(C82="",D82=""),"",C82*D82)</x:f>
      </x:c>
      <x:c r="F82" s="22" t="str">
        <x:f>IF(C82="","",C82^2)</x:f>
      </x:c>
      <x:c r="G82" s="22" t="str">
        <x:f>IF(D82="","",D82^2)</x:f>
      </x:c>
      <x:c r="H82" s="22" t="str">
        <x:f>IF(A82="","",Results!$B$15+Results!$B$14*A82)</x:f>
      </x:c>
      <x:c r="I82" s="22" t="str">
        <x:f>IF(OR(B82="",H82=""),"",B82-H82)</x:f>
      </x:c>
      <x:c r="J82" s="22" t="str">
        <x:f>IF(I82="","",I82^2)</x:f>
      </x:c>
      <x:c r="K82" s="22" t="str">
        <x:f>IF(H82="","",(H82-Results!$B$8)^2)</x:f>
      </x:c>
      <x:c r="L82" s="22" t="str">
        <x:f>IF(I82="","",ABS(I82))</x:f>
      </x:c>
    </x:row>
    <x:row r="83">
      <x:c r="A83" s="22" t="str">
        <x:f>IFERROR(INDEX(Data!$A$2:$AG$151,ROW()-1,MATCH(Setup!$B$4,Data!$A$1:$AG$1,0)),"")</x:f>
      </x:c>
      <x:c r="B83" s="22" t="str">
        <x:f>IFERROR(INDEX(Data!$A$2:$AG$151,ROW()-1,MATCH(Setup!$B$5,Data!$A$1:$AG$1,0)),"")</x:f>
      </x:c>
      <x:c r="C83" s="22" t="str">
        <x:f>IF(OR(A83="",B83=""),"",A83-Results!$B$7)</x:f>
      </x:c>
      <x:c r="D83" s="22" t="str">
        <x:f>IF(OR(A83="",B83=""),"",B83-Results!$B$8)</x:f>
      </x:c>
      <x:c r="E83" s="22" t="str">
        <x:f>IF(OR(C83="",D83=""),"",C83*D83)</x:f>
      </x:c>
      <x:c r="F83" s="22" t="str">
        <x:f>IF(C83="","",C83^2)</x:f>
      </x:c>
      <x:c r="G83" s="22" t="str">
        <x:f>IF(D83="","",D83^2)</x:f>
      </x:c>
      <x:c r="H83" s="22" t="str">
        <x:f>IF(A83="","",Results!$B$15+Results!$B$14*A83)</x:f>
      </x:c>
      <x:c r="I83" s="22" t="str">
        <x:f>IF(OR(B83="",H83=""),"",B83-H83)</x:f>
      </x:c>
      <x:c r="J83" s="22" t="str">
        <x:f>IF(I83="","",I83^2)</x:f>
      </x:c>
      <x:c r="K83" s="22" t="str">
        <x:f>IF(H83="","",(H83-Results!$B$8)^2)</x:f>
      </x:c>
      <x:c r="L83" s="22" t="str">
        <x:f>IF(I83="","",ABS(I83))</x:f>
      </x:c>
    </x:row>
    <x:row r="84">
      <x:c r="A84" s="22" t="str">
        <x:f>IFERROR(INDEX(Data!$A$2:$AG$151,ROW()-1,MATCH(Setup!$B$4,Data!$A$1:$AG$1,0)),"")</x:f>
      </x:c>
      <x:c r="B84" s="22" t="str">
        <x:f>IFERROR(INDEX(Data!$A$2:$AG$151,ROW()-1,MATCH(Setup!$B$5,Data!$A$1:$AG$1,0)),"")</x:f>
      </x:c>
      <x:c r="C84" s="22" t="str">
        <x:f>IF(OR(A84="",B84=""),"",A84-Results!$B$7)</x:f>
      </x:c>
      <x:c r="D84" s="22" t="str">
        <x:f>IF(OR(A84="",B84=""),"",B84-Results!$B$8)</x:f>
      </x:c>
      <x:c r="E84" s="22" t="str">
        <x:f>IF(OR(C84="",D84=""),"",C84*D84)</x:f>
      </x:c>
      <x:c r="F84" s="22" t="str">
        <x:f>IF(C84="","",C84^2)</x:f>
      </x:c>
      <x:c r="G84" s="22" t="str">
        <x:f>IF(D84="","",D84^2)</x:f>
      </x:c>
      <x:c r="H84" s="22" t="str">
        <x:f>IF(A84="","",Results!$B$15+Results!$B$14*A84)</x:f>
      </x:c>
      <x:c r="I84" s="22" t="str">
        <x:f>IF(OR(B84="",H84=""),"",B84-H84)</x:f>
      </x:c>
      <x:c r="J84" s="22" t="str">
        <x:f>IF(I84="","",I84^2)</x:f>
      </x:c>
      <x:c r="K84" s="22" t="str">
        <x:f>IF(H84="","",(H84-Results!$B$8)^2)</x:f>
      </x:c>
      <x:c r="L84" s="22" t="str">
        <x:f>IF(I84="","",ABS(I84))</x:f>
      </x:c>
    </x:row>
    <x:row r="85">
      <x:c r="A85" s="22" t="str">
        <x:f>IFERROR(INDEX(Data!$A$2:$AG$151,ROW()-1,MATCH(Setup!$B$4,Data!$A$1:$AG$1,0)),"")</x:f>
      </x:c>
      <x:c r="B85" s="22" t="str">
        <x:f>IFERROR(INDEX(Data!$A$2:$AG$151,ROW()-1,MATCH(Setup!$B$5,Data!$A$1:$AG$1,0)),"")</x:f>
      </x:c>
      <x:c r="C85" s="22" t="str">
        <x:f>IF(OR(A85="",B85=""),"",A85-Results!$B$7)</x:f>
      </x:c>
      <x:c r="D85" s="22" t="str">
        <x:f>IF(OR(A85="",B85=""),"",B85-Results!$B$8)</x:f>
      </x:c>
      <x:c r="E85" s="22" t="str">
        <x:f>IF(OR(C85="",D85=""),"",C85*D85)</x:f>
      </x:c>
      <x:c r="F85" s="22" t="str">
        <x:f>IF(C85="","",C85^2)</x:f>
      </x:c>
      <x:c r="G85" s="22" t="str">
        <x:f>IF(D85="","",D85^2)</x:f>
      </x:c>
      <x:c r="H85" s="22" t="str">
        <x:f>IF(A85="","",Results!$B$15+Results!$B$14*A85)</x:f>
      </x:c>
      <x:c r="I85" s="22" t="str">
        <x:f>IF(OR(B85="",H85=""),"",B85-H85)</x:f>
      </x:c>
      <x:c r="J85" s="22" t="str">
        <x:f>IF(I85="","",I85^2)</x:f>
      </x:c>
      <x:c r="K85" s="22" t="str">
        <x:f>IF(H85="","",(H85-Results!$B$8)^2)</x:f>
      </x:c>
      <x:c r="L85" s="22" t="str">
        <x:f>IF(I85="","",ABS(I85))</x:f>
      </x:c>
    </x:row>
    <x:row r="86">
      <x:c r="A86" s="22" t="str">
        <x:f>IFERROR(INDEX(Data!$A$2:$AG$151,ROW()-1,MATCH(Setup!$B$4,Data!$A$1:$AG$1,0)),"")</x:f>
      </x:c>
      <x:c r="B86" s="22" t="str">
        <x:f>IFERROR(INDEX(Data!$A$2:$AG$151,ROW()-1,MATCH(Setup!$B$5,Data!$A$1:$AG$1,0)),"")</x:f>
      </x:c>
      <x:c r="C86" s="22" t="str">
        <x:f>IF(OR(A86="",B86=""),"",A86-Results!$B$7)</x:f>
      </x:c>
      <x:c r="D86" s="22" t="str">
        <x:f>IF(OR(A86="",B86=""),"",B86-Results!$B$8)</x:f>
      </x:c>
      <x:c r="E86" s="22" t="str">
        <x:f>IF(OR(C86="",D86=""),"",C86*D86)</x:f>
      </x:c>
      <x:c r="F86" s="22" t="str">
        <x:f>IF(C86="","",C86^2)</x:f>
      </x:c>
      <x:c r="G86" s="22" t="str">
        <x:f>IF(D86="","",D86^2)</x:f>
      </x:c>
      <x:c r="H86" s="22" t="str">
        <x:f>IF(A86="","",Results!$B$15+Results!$B$14*A86)</x:f>
      </x:c>
      <x:c r="I86" s="22" t="str">
        <x:f>IF(OR(B86="",H86=""),"",B86-H86)</x:f>
      </x:c>
      <x:c r="J86" s="22" t="str">
        <x:f>IF(I86="","",I86^2)</x:f>
      </x:c>
      <x:c r="K86" s="22" t="str">
        <x:f>IF(H86="","",(H86-Results!$B$8)^2)</x:f>
      </x:c>
      <x:c r="L86" s="22" t="str">
        <x:f>IF(I86="","",ABS(I86))</x:f>
      </x:c>
    </x:row>
    <x:row r="87">
      <x:c r="A87" s="22" t="str">
        <x:f>IFERROR(INDEX(Data!$A$2:$AG$151,ROW()-1,MATCH(Setup!$B$4,Data!$A$1:$AG$1,0)),"")</x:f>
      </x:c>
      <x:c r="B87" s="22" t="str">
        <x:f>IFERROR(INDEX(Data!$A$2:$AG$151,ROW()-1,MATCH(Setup!$B$5,Data!$A$1:$AG$1,0)),"")</x:f>
      </x:c>
      <x:c r="C87" s="22" t="str">
        <x:f>IF(OR(A87="",B87=""),"",A87-Results!$B$7)</x:f>
      </x:c>
      <x:c r="D87" s="22" t="str">
        <x:f>IF(OR(A87="",B87=""),"",B87-Results!$B$8)</x:f>
      </x:c>
      <x:c r="E87" s="22" t="str">
        <x:f>IF(OR(C87="",D87=""),"",C87*D87)</x:f>
      </x:c>
      <x:c r="F87" s="22" t="str">
        <x:f>IF(C87="","",C87^2)</x:f>
      </x:c>
      <x:c r="G87" s="22" t="str">
        <x:f>IF(D87="","",D87^2)</x:f>
      </x:c>
      <x:c r="H87" s="22" t="str">
        <x:f>IF(A87="","",Results!$B$15+Results!$B$14*A87)</x:f>
      </x:c>
      <x:c r="I87" s="22" t="str">
        <x:f>IF(OR(B87="",H87=""),"",B87-H87)</x:f>
      </x:c>
      <x:c r="J87" s="22" t="str">
        <x:f>IF(I87="","",I87^2)</x:f>
      </x:c>
      <x:c r="K87" s="22" t="str">
        <x:f>IF(H87="","",(H87-Results!$B$8)^2)</x:f>
      </x:c>
      <x:c r="L87" s="22" t="str">
        <x:f>IF(I87="","",ABS(I87))</x:f>
      </x:c>
    </x:row>
    <x:row r="88">
      <x:c r="A88" s="22" t="str">
        <x:f>IFERROR(INDEX(Data!$A$2:$AG$151,ROW()-1,MATCH(Setup!$B$4,Data!$A$1:$AG$1,0)),"")</x:f>
      </x:c>
      <x:c r="B88" s="22" t="str">
        <x:f>IFERROR(INDEX(Data!$A$2:$AG$151,ROW()-1,MATCH(Setup!$B$5,Data!$A$1:$AG$1,0)),"")</x:f>
      </x:c>
      <x:c r="C88" s="22" t="str">
        <x:f>IF(OR(A88="",B88=""),"",A88-Results!$B$7)</x:f>
      </x:c>
      <x:c r="D88" s="22" t="str">
        <x:f>IF(OR(A88="",B88=""),"",B88-Results!$B$8)</x:f>
      </x:c>
      <x:c r="E88" s="22" t="str">
        <x:f>IF(OR(C88="",D88=""),"",C88*D88)</x:f>
      </x:c>
      <x:c r="F88" s="22" t="str">
        <x:f>IF(C88="","",C88^2)</x:f>
      </x:c>
      <x:c r="G88" s="22" t="str">
        <x:f>IF(D88="","",D88^2)</x:f>
      </x:c>
      <x:c r="H88" s="22" t="str">
        <x:f>IF(A88="","",Results!$B$15+Results!$B$14*A88)</x:f>
      </x:c>
      <x:c r="I88" s="22" t="str">
        <x:f>IF(OR(B88="",H88=""),"",B88-H88)</x:f>
      </x:c>
      <x:c r="J88" s="22" t="str">
        <x:f>IF(I88="","",I88^2)</x:f>
      </x:c>
      <x:c r="K88" s="22" t="str">
        <x:f>IF(H88="","",(H88-Results!$B$8)^2)</x:f>
      </x:c>
      <x:c r="L88" s="22" t="str">
        <x:f>IF(I88="","",ABS(I88))</x:f>
      </x:c>
    </x:row>
    <x:row r="89">
      <x:c r="A89" s="22" t="str">
        <x:f>IFERROR(INDEX(Data!$A$2:$AG$151,ROW()-1,MATCH(Setup!$B$4,Data!$A$1:$AG$1,0)),"")</x:f>
      </x:c>
      <x:c r="B89" s="22" t="str">
        <x:f>IFERROR(INDEX(Data!$A$2:$AG$151,ROW()-1,MATCH(Setup!$B$5,Data!$A$1:$AG$1,0)),"")</x:f>
      </x:c>
      <x:c r="C89" s="22" t="str">
        <x:f>IF(OR(A89="",B89=""),"",A89-Results!$B$7)</x:f>
      </x:c>
      <x:c r="D89" s="22" t="str">
        <x:f>IF(OR(A89="",B89=""),"",B89-Results!$B$8)</x:f>
      </x:c>
      <x:c r="E89" s="22" t="str">
        <x:f>IF(OR(C89="",D89=""),"",C89*D89)</x:f>
      </x:c>
      <x:c r="F89" s="22" t="str">
        <x:f>IF(C89="","",C89^2)</x:f>
      </x:c>
      <x:c r="G89" s="22" t="str">
        <x:f>IF(D89="","",D89^2)</x:f>
      </x:c>
      <x:c r="H89" s="22" t="str">
        <x:f>IF(A89="","",Results!$B$15+Results!$B$14*A89)</x:f>
      </x:c>
      <x:c r="I89" s="22" t="str">
        <x:f>IF(OR(B89="",H89=""),"",B89-H89)</x:f>
      </x:c>
      <x:c r="J89" s="22" t="str">
        <x:f>IF(I89="","",I89^2)</x:f>
      </x:c>
      <x:c r="K89" s="22" t="str">
        <x:f>IF(H89="","",(H89-Results!$B$8)^2)</x:f>
      </x:c>
      <x:c r="L89" s="22" t="str">
        <x:f>IF(I89="","",ABS(I89))</x:f>
      </x:c>
    </x:row>
    <x:row r="90">
      <x:c r="A90" s="22" t="str">
        <x:f>IFERROR(INDEX(Data!$A$2:$AG$151,ROW()-1,MATCH(Setup!$B$4,Data!$A$1:$AG$1,0)),"")</x:f>
      </x:c>
      <x:c r="B90" s="22" t="str">
        <x:f>IFERROR(INDEX(Data!$A$2:$AG$151,ROW()-1,MATCH(Setup!$B$5,Data!$A$1:$AG$1,0)),"")</x:f>
      </x:c>
      <x:c r="C90" s="22" t="str">
        <x:f>IF(OR(A90="",B90=""),"",A90-Results!$B$7)</x:f>
      </x:c>
      <x:c r="D90" s="22" t="str">
        <x:f>IF(OR(A90="",B90=""),"",B90-Results!$B$8)</x:f>
      </x:c>
      <x:c r="E90" s="22" t="str">
        <x:f>IF(OR(C90="",D90=""),"",C90*D90)</x:f>
      </x:c>
      <x:c r="F90" s="22" t="str">
        <x:f>IF(C90="","",C90^2)</x:f>
      </x:c>
      <x:c r="G90" s="22" t="str">
        <x:f>IF(D90="","",D90^2)</x:f>
      </x:c>
      <x:c r="H90" s="22" t="str">
        <x:f>IF(A90="","",Results!$B$15+Results!$B$14*A90)</x:f>
      </x:c>
      <x:c r="I90" s="22" t="str">
        <x:f>IF(OR(B90="",H90=""),"",B90-H90)</x:f>
      </x:c>
      <x:c r="J90" s="22" t="str">
        <x:f>IF(I90="","",I90^2)</x:f>
      </x:c>
      <x:c r="K90" s="22" t="str">
        <x:f>IF(H90="","",(H90-Results!$B$8)^2)</x:f>
      </x:c>
      <x:c r="L90" s="22" t="str">
        <x:f>IF(I90="","",ABS(I90))</x:f>
      </x:c>
    </x:row>
    <x:row r="91">
      <x:c r="A91" s="22" t="str">
        <x:f>IFERROR(INDEX(Data!$A$2:$AG$151,ROW()-1,MATCH(Setup!$B$4,Data!$A$1:$AG$1,0)),"")</x:f>
      </x:c>
      <x:c r="B91" s="22" t="str">
        <x:f>IFERROR(INDEX(Data!$A$2:$AG$151,ROW()-1,MATCH(Setup!$B$5,Data!$A$1:$AG$1,0)),"")</x:f>
      </x:c>
      <x:c r="C91" s="22" t="str">
        <x:f>IF(OR(A91="",B91=""),"",A91-Results!$B$7)</x:f>
      </x:c>
      <x:c r="D91" s="22" t="str">
        <x:f>IF(OR(A91="",B91=""),"",B91-Results!$B$8)</x:f>
      </x:c>
      <x:c r="E91" s="22" t="str">
        <x:f>IF(OR(C91="",D91=""),"",C91*D91)</x:f>
      </x:c>
      <x:c r="F91" s="22" t="str">
        <x:f>IF(C91="","",C91^2)</x:f>
      </x:c>
      <x:c r="G91" s="22" t="str">
        <x:f>IF(D91="","",D91^2)</x:f>
      </x:c>
      <x:c r="H91" s="22" t="str">
        <x:f>IF(A91="","",Results!$B$15+Results!$B$14*A91)</x:f>
      </x:c>
      <x:c r="I91" s="22" t="str">
        <x:f>IF(OR(B91="",H91=""),"",B91-H91)</x:f>
      </x:c>
      <x:c r="J91" s="22" t="str">
        <x:f>IF(I91="","",I91^2)</x:f>
      </x:c>
      <x:c r="K91" s="22" t="str">
        <x:f>IF(H91="","",(H91-Results!$B$8)^2)</x:f>
      </x:c>
      <x:c r="L91" s="22" t="str">
        <x:f>IF(I91="","",ABS(I91))</x:f>
      </x:c>
    </x:row>
    <x:row r="92">
      <x:c r="A92" s="22" t="str">
        <x:f>IFERROR(INDEX(Data!$A$2:$AG$151,ROW()-1,MATCH(Setup!$B$4,Data!$A$1:$AG$1,0)),"")</x:f>
      </x:c>
      <x:c r="B92" s="22" t="str">
        <x:f>IFERROR(INDEX(Data!$A$2:$AG$151,ROW()-1,MATCH(Setup!$B$5,Data!$A$1:$AG$1,0)),"")</x:f>
      </x:c>
      <x:c r="C92" s="22" t="str">
        <x:f>IF(OR(A92="",B92=""),"",A92-Results!$B$7)</x:f>
      </x:c>
      <x:c r="D92" s="22" t="str">
        <x:f>IF(OR(A92="",B92=""),"",B92-Results!$B$8)</x:f>
      </x:c>
      <x:c r="E92" s="22" t="str">
        <x:f>IF(OR(C92="",D92=""),"",C92*D92)</x:f>
      </x:c>
      <x:c r="F92" s="22" t="str">
        <x:f>IF(C92="","",C92^2)</x:f>
      </x:c>
      <x:c r="G92" s="22" t="str">
        <x:f>IF(D92="","",D92^2)</x:f>
      </x:c>
      <x:c r="H92" s="22" t="str">
        <x:f>IF(A92="","",Results!$B$15+Results!$B$14*A92)</x:f>
      </x:c>
      <x:c r="I92" s="22" t="str">
        <x:f>IF(OR(B92="",H92=""),"",B92-H92)</x:f>
      </x:c>
      <x:c r="J92" s="22" t="str">
        <x:f>IF(I92="","",I92^2)</x:f>
      </x:c>
      <x:c r="K92" s="22" t="str">
        <x:f>IF(H92="","",(H92-Results!$B$8)^2)</x:f>
      </x:c>
      <x:c r="L92" s="22" t="str">
        <x:f>IF(I92="","",ABS(I92))</x:f>
      </x:c>
    </x:row>
    <x:row r="93">
      <x:c r="A93" s="22" t="str">
        <x:f>IFERROR(INDEX(Data!$A$2:$AG$151,ROW()-1,MATCH(Setup!$B$4,Data!$A$1:$AG$1,0)),"")</x:f>
      </x:c>
      <x:c r="B93" s="22" t="str">
        <x:f>IFERROR(INDEX(Data!$A$2:$AG$151,ROW()-1,MATCH(Setup!$B$5,Data!$A$1:$AG$1,0)),"")</x:f>
      </x:c>
      <x:c r="C93" s="22" t="str">
        <x:f>IF(OR(A93="",B93=""),"",A93-Results!$B$7)</x:f>
      </x:c>
      <x:c r="D93" s="22" t="str">
        <x:f>IF(OR(A93="",B93=""),"",B93-Results!$B$8)</x:f>
      </x:c>
      <x:c r="E93" s="22" t="str">
        <x:f>IF(OR(C93="",D93=""),"",C93*D93)</x:f>
      </x:c>
      <x:c r="F93" s="22" t="str">
        <x:f>IF(C93="","",C93^2)</x:f>
      </x:c>
      <x:c r="G93" s="22" t="str">
        <x:f>IF(D93="","",D93^2)</x:f>
      </x:c>
      <x:c r="H93" s="22" t="str">
        <x:f>IF(A93="","",Results!$B$15+Results!$B$14*A93)</x:f>
      </x:c>
      <x:c r="I93" s="22" t="str">
        <x:f>IF(OR(B93="",H93=""),"",B93-H93)</x:f>
      </x:c>
      <x:c r="J93" s="22" t="str">
        <x:f>IF(I93="","",I93^2)</x:f>
      </x:c>
      <x:c r="K93" s="22" t="str">
        <x:f>IF(H93="","",(H93-Results!$B$8)^2)</x:f>
      </x:c>
      <x:c r="L93" s="22" t="str">
        <x:f>IF(I93="","",ABS(I93))</x:f>
      </x:c>
    </x:row>
    <x:row r="94">
      <x:c r="A94" s="22" t="str">
        <x:f>IFERROR(INDEX(Data!$A$2:$AG$151,ROW()-1,MATCH(Setup!$B$4,Data!$A$1:$AG$1,0)),"")</x:f>
      </x:c>
      <x:c r="B94" s="22" t="str">
        <x:f>IFERROR(INDEX(Data!$A$2:$AG$151,ROW()-1,MATCH(Setup!$B$5,Data!$A$1:$AG$1,0)),"")</x:f>
      </x:c>
      <x:c r="C94" s="22" t="str">
        <x:f>IF(OR(A94="",B94=""),"",A94-Results!$B$7)</x:f>
      </x:c>
      <x:c r="D94" s="22" t="str">
        <x:f>IF(OR(A94="",B94=""),"",B94-Results!$B$8)</x:f>
      </x:c>
      <x:c r="E94" s="22" t="str">
        <x:f>IF(OR(C94="",D94=""),"",C94*D94)</x:f>
      </x:c>
      <x:c r="F94" s="22" t="str">
        <x:f>IF(C94="","",C94^2)</x:f>
      </x:c>
      <x:c r="G94" s="22" t="str">
        <x:f>IF(D94="","",D94^2)</x:f>
      </x:c>
      <x:c r="H94" s="22" t="str">
        <x:f>IF(A94="","",Results!$B$15+Results!$B$14*A94)</x:f>
      </x:c>
      <x:c r="I94" s="22" t="str">
        <x:f>IF(OR(B94="",H94=""),"",B94-H94)</x:f>
      </x:c>
      <x:c r="J94" s="22" t="str">
        <x:f>IF(I94="","",I94^2)</x:f>
      </x:c>
      <x:c r="K94" s="22" t="str">
        <x:f>IF(H94="","",(H94-Results!$B$8)^2)</x:f>
      </x:c>
      <x:c r="L94" s="22" t="str">
        <x:f>IF(I94="","",ABS(I94))</x:f>
      </x:c>
    </x:row>
    <x:row r="95">
      <x:c r="A95" s="22" t="str">
        <x:f>IFERROR(INDEX(Data!$A$2:$AG$151,ROW()-1,MATCH(Setup!$B$4,Data!$A$1:$AG$1,0)),"")</x:f>
      </x:c>
      <x:c r="B95" s="22" t="str">
        <x:f>IFERROR(INDEX(Data!$A$2:$AG$151,ROW()-1,MATCH(Setup!$B$5,Data!$A$1:$AG$1,0)),"")</x:f>
      </x:c>
      <x:c r="C95" s="22" t="str">
        <x:f>IF(OR(A95="",B95=""),"",A95-Results!$B$7)</x:f>
      </x:c>
      <x:c r="D95" s="22" t="str">
        <x:f>IF(OR(A95="",B95=""),"",B95-Results!$B$8)</x:f>
      </x:c>
      <x:c r="E95" s="22" t="str">
        <x:f>IF(OR(C95="",D95=""),"",C95*D95)</x:f>
      </x:c>
      <x:c r="F95" s="22" t="str">
        <x:f>IF(C95="","",C95^2)</x:f>
      </x:c>
      <x:c r="G95" s="22" t="str">
        <x:f>IF(D95="","",D95^2)</x:f>
      </x:c>
      <x:c r="H95" s="22" t="str">
        <x:f>IF(A95="","",Results!$B$15+Results!$B$14*A95)</x:f>
      </x:c>
      <x:c r="I95" s="22" t="str">
        <x:f>IF(OR(B95="",H95=""),"",B95-H95)</x:f>
      </x:c>
      <x:c r="J95" s="22" t="str">
        <x:f>IF(I95="","",I95^2)</x:f>
      </x:c>
      <x:c r="K95" s="22" t="str">
        <x:f>IF(H95="","",(H95-Results!$B$8)^2)</x:f>
      </x:c>
      <x:c r="L95" s="22" t="str">
        <x:f>IF(I95="","",ABS(I95))</x:f>
      </x:c>
    </x:row>
    <x:row r="96">
      <x:c r="A96" s="22" t="str">
        <x:f>IFERROR(INDEX(Data!$A$2:$AG$151,ROW()-1,MATCH(Setup!$B$4,Data!$A$1:$AG$1,0)),"")</x:f>
      </x:c>
      <x:c r="B96" s="22" t="str">
        <x:f>IFERROR(INDEX(Data!$A$2:$AG$151,ROW()-1,MATCH(Setup!$B$5,Data!$A$1:$AG$1,0)),"")</x:f>
      </x:c>
      <x:c r="C96" s="22" t="str">
        <x:f>IF(OR(A96="",B96=""),"",A96-Results!$B$7)</x:f>
      </x:c>
      <x:c r="D96" s="22" t="str">
        <x:f>IF(OR(A96="",B96=""),"",B96-Results!$B$8)</x:f>
      </x:c>
      <x:c r="E96" s="22" t="str">
        <x:f>IF(OR(C96="",D96=""),"",C96*D96)</x:f>
      </x:c>
      <x:c r="F96" s="22" t="str">
        <x:f>IF(C96="","",C96^2)</x:f>
      </x:c>
      <x:c r="G96" s="22" t="str">
        <x:f>IF(D96="","",D96^2)</x:f>
      </x:c>
      <x:c r="H96" s="22" t="str">
        <x:f>IF(A96="","",Results!$B$15+Results!$B$14*A96)</x:f>
      </x:c>
      <x:c r="I96" s="22" t="str">
        <x:f>IF(OR(B96="",H96=""),"",B96-H96)</x:f>
      </x:c>
      <x:c r="J96" s="22" t="str">
        <x:f>IF(I96="","",I96^2)</x:f>
      </x:c>
      <x:c r="K96" s="22" t="str">
        <x:f>IF(H96="","",(H96-Results!$B$8)^2)</x:f>
      </x:c>
      <x:c r="L96" s="22" t="str">
        <x:f>IF(I96="","",ABS(I96))</x:f>
      </x:c>
    </x:row>
    <x:row r="97">
      <x:c r="A97" s="22" t="str">
        <x:f>IFERROR(INDEX(Data!$A$2:$AG$151,ROW()-1,MATCH(Setup!$B$4,Data!$A$1:$AG$1,0)),"")</x:f>
      </x:c>
      <x:c r="B97" s="22" t="str">
        <x:f>IFERROR(INDEX(Data!$A$2:$AG$151,ROW()-1,MATCH(Setup!$B$5,Data!$A$1:$AG$1,0)),"")</x:f>
      </x:c>
      <x:c r="C97" s="22" t="str">
        <x:f>IF(OR(A97="",B97=""),"",A97-Results!$B$7)</x:f>
      </x:c>
      <x:c r="D97" s="22" t="str">
        <x:f>IF(OR(A97="",B97=""),"",B97-Results!$B$8)</x:f>
      </x:c>
      <x:c r="E97" s="22" t="str">
        <x:f>IF(OR(C97="",D97=""),"",C97*D97)</x:f>
      </x:c>
      <x:c r="F97" s="22" t="str">
        <x:f>IF(C97="","",C97^2)</x:f>
      </x:c>
      <x:c r="G97" s="22" t="str">
        <x:f>IF(D97="","",D97^2)</x:f>
      </x:c>
      <x:c r="H97" s="22" t="str">
        <x:f>IF(A97="","",Results!$B$15+Results!$B$14*A97)</x:f>
      </x:c>
      <x:c r="I97" s="22" t="str">
        <x:f>IF(OR(B97="",H97=""),"",B97-H97)</x:f>
      </x:c>
      <x:c r="J97" s="22" t="str">
        <x:f>IF(I97="","",I97^2)</x:f>
      </x:c>
      <x:c r="K97" s="22" t="str">
        <x:f>IF(H97="","",(H97-Results!$B$8)^2)</x:f>
      </x:c>
      <x:c r="L97" s="22" t="str">
        <x:f>IF(I97="","",ABS(I97))</x:f>
      </x:c>
    </x:row>
    <x:row r="98">
      <x:c r="A98" s="22" t="str">
        <x:f>IFERROR(INDEX(Data!$A$2:$AG$151,ROW()-1,MATCH(Setup!$B$4,Data!$A$1:$AG$1,0)),"")</x:f>
      </x:c>
      <x:c r="B98" s="22" t="str">
        <x:f>IFERROR(INDEX(Data!$A$2:$AG$151,ROW()-1,MATCH(Setup!$B$5,Data!$A$1:$AG$1,0)),"")</x:f>
      </x:c>
      <x:c r="C98" s="22" t="str">
        <x:f>IF(OR(A98="",B98=""),"",A98-Results!$B$7)</x:f>
      </x:c>
      <x:c r="D98" s="22" t="str">
        <x:f>IF(OR(A98="",B98=""),"",B98-Results!$B$8)</x:f>
      </x:c>
      <x:c r="E98" s="22" t="str">
        <x:f>IF(OR(C98="",D98=""),"",C98*D98)</x:f>
      </x:c>
      <x:c r="F98" s="22" t="str">
        <x:f>IF(C98="","",C98^2)</x:f>
      </x:c>
      <x:c r="G98" s="22" t="str">
        <x:f>IF(D98="","",D98^2)</x:f>
      </x:c>
      <x:c r="H98" s="22" t="str">
        <x:f>IF(A98="","",Results!$B$15+Results!$B$14*A98)</x:f>
      </x:c>
      <x:c r="I98" s="22" t="str">
        <x:f>IF(OR(B98="",H98=""),"",B98-H98)</x:f>
      </x:c>
      <x:c r="J98" s="22" t="str">
        <x:f>IF(I98="","",I98^2)</x:f>
      </x:c>
      <x:c r="K98" s="22" t="str">
        <x:f>IF(H98="","",(H98-Results!$B$8)^2)</x:f>
      </x:c>
      <x:c r="L98" s="22" t="str">
        <x:f>IF(I98="","",ABS(I98))</x:f>
      </x:c>
    </x:row>
    <x:row r="99">
      <x:c r="A99" s="22" t="str">
        <x:f>IFERROR(INDEX(Data!$A$2:$AG$151,ROW()-1,MATCH(Setup!$B$4,Data!$A$1:$AG$1,0)),"")</x:f>
      </x:c>
      <x:c r="B99" s="22" t="str">
        <x:f>IFERROR(INDEX(Data!$A$2:$AG$151,ROW()-1,MATCH(Setup!$B$5,Data!$A$1:$AG$1,0)),"")</x:f>
      </x:c>
      <x:c r="C99" s="22" t="str">
        <x:f>IF(OR(A99="",B99=""),"",A99-Results!$B$7)</x:f>
      </x:c>
      <x:c r="D99" s="22" t="str">
        <x:f>IF(OR(A99="",B99=""),"",B99-Results!$B$8)</x:f>
      </x:c>
      <x:c r="E99" s="22" t="str">
        <x:f>IF(OR(C99="",D99=""),"",C99*D99)</x:f>
      </x:c>
      <x:c r="F99" s="22" t="str">
        <x:f>IF(C99="","",C99^2)</x:f>
      </x:c>
      <x:c r="G99" s="22" t="str">
        <x:f>IF(D99="","",D99^2)</x:f>
      </x:c>
      <x:c r="H99" s="22" t="str">
        <x:f>IF(A99="","",Results!$B$15+Results!$B$14*A99)</x:f>
      </x:c>
      <x:c r="I99" s="22" t="str">
        <x:f>IF(OR(B99="",H99=""),"",B99-H99)</x:f>
      </x:c>
      <x:c r="J99" s="22" t="str">
        <x:f>IF(I99="","",I99^2)</x:f>
      </x:c>
      <x:c r="K99" s="22" t="str">
        <x:f>IF(H99="","",(H99-Results!$B$8)^2)</x:f>
      </x:c>
      <x:c r="L99" s="22" t="str">
        <x:f>IF(I99="","",ABS(I99))</x:f>
      </x:c>
    </x:row>
    <x:row r="100">
      <x:c r="A100" s="22" t="str">
        <x:f>IFERROR(INDEX(Data!$A$2:$AG$151,ROW()-1,MATCH(Setup!$B$4,Data!$A$1:$AG$1,0)),"")</x:f>
      </x:c>
      <x:c r="B100" s="22" t="str">
        <x:f>IFERROR(INDEX(Data!$A$2:$AG$151,ROW()-1,MATCH(Setup!$B$5,Data!$A$1:$AG$1,0)),"")</x:f>
      </x:c>
      <x:c r="C100" s="22" t="str">
        <x:f>IF(OR(A100="",B100=""),"",A100-Results!$B$7)</x:f>
      </x:c>
      <x:c r="D100" s="22" t="str">
        <x:f>IF(OR(A100="",B100=""),"",B100-Results!$B$8)</x:f>
      </x:c>
      <x:c r="E100" s="22" t="str">
        <x:f>IF(OR(C100="",D100=""),"",C100*D100)</x:f>
      </x:c>
      <x:c r="F100" s="22" t="str">
        <x:f>IF(C100="","",C100^2)</x:f>
      </x:c>
      <x:c r="G100" s="22" t="str">
        <x:f>IF(D100="","",D100^2)</x:f>
      </x:c>
      <x:c r="H100" s="22" t="str">
        <x:f>IF(A100="","",Results!$B$15+Results!$B$14*A100)</x:f>
      </x:c>
      <x:c r="I100" s="22" t="str">
        <x:f>IF(OR(B100="",H100=""),"",B100-H100)</x:f>
      </x:c>
      <x:c r="J100" s="22" t="str">
        <x:f>IF(I100="","",I100^2)</x:f>
      </x:c>
      <x:c r="K100" s="22" t="str">
        <x:f>IF(H100="","",(H100-Results!$B$8)^2)</x:f>
      </x:c>
      <x:c r="L100" s="22" t="str">
        <x:f>IF(I100="","",ABS(I100))</x:f>
      </x:c>
    </x:row>
    <x:row r="101">
      <x:c r="A101" s="22" t="str">
        <x:f>IFERROR(INDEX(Data!$A$2:$AG$151,ROW()-1,MATCH(Setup!$B$4,Data!$A$1:$AG$1,0)),"")</x:f>
      </x:c>
      <x:c r="B101" s="22" t="str">
        <x:f>IFERROR(INDEX(Data!$A$2:$AG$151,ROW()-1,MATCH(Setup!$B$5,Data!$A$1:$AG$1,0)),"")</x:f>
      </x:c>
      <x:c r="C101" s="22" t="str">
        <x:f>IF(OR(A101="",B101=""),"",A101-Results!$B$7)</x:f>
      </x:c>
      <x:c r="D101" s="22" t="str">
        <x:f>IF(OR(A101="",B101=""),"",B101-Results!$B$8)</x:f>
      </x:c>
      <x:c r="E101" s="22" t="str">
        <x:f>IF(OR(C101="",D101=""),"",C101*D101)</x:f>
      </x:c>
      <x:c r="F101" s="22" t="str">
        <x:f>IF(C101="","",C101^2)</x:f>
      </x:c>
      <x:c r="G101" s="22" t="str">
        <x:f>IF(D101="","",D101^2)</x:f>
      </x:c>
      <x:c r="H101" s="22" t="str">
        <x:f>IF(A101="","",Results!$B$15+Results!$B$14*A101)</x:f>
      </x:c>
      <x:c r="I101" s="22" t="str">
        <x:f>IF(OR(B101="",H101=""),"",B101-H101)</x:f>
      </x:c>
      <x:c r="J101" s="22" t="str">
        <x:f>IF(I101="","",I101^2)</x:f>
      </x:c>
      <x:c r="K101" s="22" t="str">
        <x:f>IF(H101="","",(H101-Results!$B$8)^2)</x:f>
      </x:c>
      <x:c r="L101" s="22" t="str">
        <x:f>IF(I101="","",ABS(I101))</x:f>
      </x:c>
    </x:row>
    <x:row r="102">
      <x:c r="A102" s="22" t="str">
        <x:f>IFERROR(INDEX(Data!$A$2:$AG$151,ROW()-1,MATCH(Setup!$B$4,Data!$A$1:$AG$1,0)),"")</x:f>
      </x:c>
      <x:c r="B102" s="22" t="str">
        <x:f>IFERROR(INDEX(Data!$A$2:$AG$151,ROW()-1,MATCH(Setup!$B$5,Data!$A$1:$AG$1,0)),"")</x:f>
      </x:c>
      <x:c r="C102" s="22" t="str">
        <x:f>IF(OR(A102="",B102=""),"",A102-Results!$B$7)</x:f>
      </x:c>
      <x:c r="D102" s="22" t="str">
        <x:f>IF(OR(A102="",B102=""),"",B102-Results!$B$8)</x:f>
      </x:c>
      <x:c r="E102" s="22" t="str">
        <x:f>IF(OR(C102="",D102=""),"",C102*D102)</x:f>
      </x:c>
      <x:c r="F102" s="22" t="str">
        <x:f>IF(C102="","",C102^2)</x:f>
      </x:c>
      <x:c r="G102" s="22" t="str">
        <x:f>IF(D102="","",D102^2)</x:f>
      </x:c>
      <x:c r="H102" s="22" t="str">
        <x:f>IF(A102="","",Results!$B$15+Results!$B$14*A102)</x:f>
      </x:c>
      <x:c r="I102" s="22" t="str">
        <x:f>IF(OR(B102="",H102=""),"",B102-H102)</x:f>
      </x:c>
      <x:c r="J102" s="22" t="str">
        <x:f>IF(I102="","",I102^2)</x:f>
      </x:c>
      <x:c r="K102" s="22" t="str">
        <x:f>IF(H102="","",(H102-Results!$B$8)^2)</x:f>
      </x:c>
      <x:c r="L102" s="22" t="str">
        <x:f>IF(I102="","",ABS(I102))</x:f>
      </x:c>
    </x:row>
    <x:row r="103">
      <x:c r="A103" s="22" t="str">
        <x:f>IFERROR(INDEX(Data!$A$2:$AG$151,ROW()-1,MATCH(Setup!$B$4,Data!$A$1:$AG$1,0)),"")</x:f>
      </x:c>
      <x:c r="B103" s="22" t="str">
        <x:f>IFERROR(INDEX(Data!$A$2:$AG$151,ROW()-1,MATCH(Setup!$B$5,Data!$A$1:$AG$1,0)),"")</x:f>
      </x:c>
      <x:c r="C103" s="22" t="str">
        <x:f>IF(OR(A103="",B103=""),"",A103-Results!$B$7)</x:f>
      </x:c>
      <x:c r="D103" s="22" t="str">
        <x:f>IF(OR(A103="",B103=""),"",B103-Results!$B$8)</x:f>
      </x:c>
      <x:c r="E103" s="22" t="str">
        <x:f>IF(OR(C103="",D103=""),"",C103*D103)</x:f>
      </x:c>
      <x:c r="F103" s="22" t="str">
        <x:f>IF(C103="","",C103^2)</x:f>
      </x:c>
      <x:c r="G103" s="22" t="str">
        <x:f>IF(D103="","",D103^2)</x:f>
      </x:c>
      <x:c r="H103" s="22" t="str">
        <x:f>IF(A103="","",Results!$B$15+Results!$B$14*A103)</x:f>
      </x:c>
      <x:c r="I103" s="22" t="str">
        <x:f>IF(OR(B103="",H103=""),"",B103-H103)</x:f>
      </x:c>
      <x:c r="J103" s="22" t="str">
        <x:f>IF(I103="","",I103^2)</x:f>
      </x:c>
      <x:c r="K103" s="22" t="str">
        <x:f>IF(H103="","",(H103-Results!$B$8)^2)</x:f>
      </x:c>
      <x:c r="L103" s="22" t="str">
        <x:f>IF(I103="","",ABS(I103))</x:f>
      </x:c>
    </x:row>
    <x:row r="104">
      <x:c r="A104" s="22" t="str">
        <x:f>IFERROR(INDEX(Data!$A$2:$AG$151,ROW()-1,MATCH(Setup!$B$4,Data!$A$1:$AG$1,0)),"")</x:f>
      </x:c>
      <x:c r="B104" s="22" t="str">
        <x:f>IFERROR(INDEX(Data!$A$2:$AG$151,ROW()-1,MATCH(Setup!$B$5,Data!$A$1:$AG$1,0)),"")</x:f>
      </x:c>
      <x:c r="C104" s="22" t="str">
        <x:f>IF(OR(A104="",B104=""),"",A104-Results!$B$7)</x:f>
      </x:c>
      <x:c r="D104" s="22" t="str">
        <x:f>IF(OR(A104="",B104=""),"",B104-Results!$B$8)</x:f>
      </x:c>
      <x:c r="E104" s="22" t="str">
        <x:f>IF(OR(C104="",D104=""),"",C104*D104)</x:f>
      </x:c>
      <x:c r="F104" s="22" t="str">
        <x:f>IF(C104="","",C104^2)</x:f>
      </x:c>
      <x:c r="G104" s="22" t="str">
        <x:f>IF(D104="","",D104^2)</x:f>
      </x:c>
      <x:c r="H104" s="22" t="str">
        <x:f>IF(A104="","",Results!$B$15+Results!$B$14*A104)</x:f>
      </x:c>
      <x:c r="I104" s="22" t="str">
        <x:f>IF(OR(B104="",H104=""),"",B104-H104)</x:f>
      </x:c>
      <x:c r="J104" s="22" t="str">
        <x:f>IF(I104="","",I104^2)</x:f>
      </x:c>
      <x:c r="K104" s="22" t="str">
        <x:f>IF(H104="","",(H104-Results!$B$8)^2)</x:f>
      </x:c>
      <x:c r="L104" s="22" t="str">
        <x:f>IF(I104="","",ABS(I104))</x:f>
      </x:c>
    </x:row>
    <x:row r="105">
      <x:c r="A105" s="22" t="str">
        <x:f>IFERROR(INDEX(Data!$A$2:$AG$151,ROW()-1,MATCH(Setup!$B$4,Data!$A$1:$AG$1,0)),"")</x:f>
      </x:c>
      <x:c r="B105" s="22" t="str">
        <x:f>IFERROR(INDEX(Data!$A$2:$AG$151,ROW()-1,MATCH(Setup!$B$5,Data!$A$1:$AG$1,0)),"")</x:f>
      </x:c>
      <x:c r="C105" s="22" t="str">
        <x:f>IF(OR(A105="",B105=""),"",A105-Results!$B$7)</x:f>
      </x:c>
      <x:c r="D105" s="22" t="str">
        <x:f>IF(OR(A105="",B105=""),"",B105-Results!$B$8)</x:f>
      </x:c>
      <x:c r="E105" s="22" t="str">
        <x:f>IF(OR(C105="",D105=""),"",C105*D105)</x:f>
      </x:c>
      <x:c r="F105" s="22" t="str">
        <x:f>IF(C105="","",C105^2)</x:f>
      </x:c>
      <x:c r="G105" s="22" t="str">
        <x:f>IF(D105="","",D105^2)</x:f>
      </x:c>
      <x:c r="H105" s="22" t="str">
        <x:f>IF(A105="","",Results!$B$15+Results!$B$14*A105)</x:f>
      </x:c>
      <x:c r="I105" s="22" t="str">
        <x:f>IF(OR(B105="",H105=""),"",B105-H105)</x:f>
      </x:c>
      <x:c r="J105" s="22" t="str">
        <x:f>IF(I105="","",I105^2)</x:f>
      </x:c>
      <x:c r="K105" s="22" t="str">
        <x:f>IF(H105="","",(H105-Results!$B$8)^2)</x:f>
      </x:c>
      <x:c r="L105" s="22" t="str">
        <x:f>IF(I105="","",ABS(I105))</x:f>
      </x:c>
    </x:row>
    <x:row r="106">
      <x:c r="A106" s="22" t="str">
        <x:f>IFERROR(INDEX(Data!$A$2:$AG$151,ROW()-1,MATCH(Setup!$B$4,Data!$A$1:$AG$1,0)),"")</x:f>
      </x:c>
      <x:c r="B106" s="22" t="str">
        <x:f>IFERROR(INDEX(Data!$A$2:$AG$151,ROW()-1,MATCH(Setup!$B$5,Data!$A$1:$AG$1,0)),"")</x:f>
      </x:c>
      <x:c r="C106" s="22" t="str">
        <x:f>IF(OR(A106="",B106=""),"",A106-Results!$B$7)</x:f>
      </x:c>
      <x:c r="D106" s="22" t="str">
        <x:f>IF(OR(A106="",B106=""),"",B106-Results!$B$8)</x:f>
      </x:c>
      <x:c r="E106" s="22" t="str">
        <x:f>IF(OR(C106="",D106=""),"",C106*D106)</x:f>
      </x:c>
      <x:c r="F106" s="22" t="str">
        <x:f>IF(C106="","",C106^2)</x:f>
      </x:c>
      <x:c r="G106" s="22" t="str">
        <x:f>IF(D106="","",D106^2)</x:f>
      </x:c>
      <x:c r="H106" s="22" t="str">
        <x:f>IF(A106="","",Results!$B$15+Results!$B$14*A106)</x:f>
      </x:c>
      <x:c r="I106" s="22" t="str">
        <x:f>IF(OR(B106="",H106=""),"",B106-H106)</x:f>
      </x:c>
      <x:c r="J106" s="22" t="str">
        <x:f>IF(I106="","",I106^2)</x:f>
      </x:c>
      <x:c r="K106" s="22" t="str">
        <x:f>IF(H106="","",(H106-Results!$B$8)^2)</x:f>
      </x:c>
      <x:c r="L106" s="22" t="str">
        <x:f>IF(I106="","",ABS(I106))</x:f>
      </x:c>
    </x:row>
    <x:row r="107">
      <x:c r="A107" s="22" t="str">
        <x:f>IFERROR(INDEX(Data!$A$2:$AG$151,ROW()-1,MATCH(Setup!$B$4,Data!$A$1:$AG$1,0)),"")</x:f>
      </x:c>
      <x:c r="B107" s="22" t="str">
        <x:f>IFERROR(INDEX(Data!$A$2:$AG$151,ROW()-1,MATCH(Setup!$B$5,Data!$A$1:$AG$1,0)),"")</x:f>
      </x:c>
      <x:c r="C107" s="22" t="str">
        <x:f>IF(OR(A107="",B107=""),"",A107-Results!$B$7)</x:f>
      </x:c>
      <x:c r="D107" s="22" t="str">
        <x:f>IF(OR(A107="",B107=""),"",B107-Results!$B$8)</x:f>
      </x:c>
      <x:c r="E107" s="22" t="str">
        <x:f>IF(OR(C107="",D107=""),"",C107*D107)</x:f>
      </x:c>
      <x:c r="F107" s="22" t="str">
        <x:f>IF(C107="","",C107^2)</x:f>
      </x:c>
      <x:c r="G107" s="22" t="str">
        <x:f>IF(D107="","",D107^2)</x:f>
      </x:c>
      <x:c r="H107" s="22" t="str">
        <x:f>IF(A107="","",Results!$B$15+Results!$B$14*A107)</x:f>
      </x:c>
      <x:c r="I107" s="22" t="str">
        <x:f>IF(OR(B107="",H107=""),"",B107-H107)</x:f>
      </x:c>
      <x:c r="J107" s="22" t="str">
        <x:f>IF(I107="","",I107^2)</x:f>
      </x:c>
      <x:c r="K107" s="22" t="str">
        <x:f>IF(H107="","",(H107-Results!$B$8)^2)</x:f>
      </x:c>
      <x:c r="L107" s="22" t="str">
        <x:f>IF(I107="","",ABS(I107))</x:f>
      </x:c>
    </x:row>
    <x:row r="108">
      <x:c r="A108" s="22" t="str">
        <x:f>IFERROR(INDEX(Data!$A$2:$AG$151,ROW()-1,MATCH(Setup!$B$4,Data!$A$1:$AG$1,0)),"")</x:f>
      </x:c>
      <x:c r="B108" s="22" t="str">
        <x:f>IFERROR(INDEX(Data!$A$2:$AG$151,ROW()-1,MATCH(Setup!$B$5,Data!$A$1:$AG$1,0)),"")</x:f>
      </x:c>
      <x:c r="C108" s="22" t="str">
        <x:f>IF(OR(A108="",B108=""),"",A108-Results!$B$7)</x:f>
      </x:c>
      <x:c r="D108" s="22" t="str">
        <x:f>IF(OR(A108="",B108=""),"",B108-Results!$B$8)</x:f>
      </x:c>
      <x:c r="E108" s="22" t="str">
        <x:f>IF(OR(C108="",D108=""),"",C108*D108)</x:f>
      </x:c>
      <x:c r="F108" s="22" t="str">
        <x:f>IF(C108="","",C108^2)</x:f>
      </x:c>
      <x:c r="G108" s="22" t="str">
        <x:f>IF(D108="","",D108^2)</x:f>
      </x:c>
      <x:c r="H108" s="22" t="str">
        <x:f>IF(A108="","",Results!$B$15+Results!$B$14*A108)</x:f>
      </x:c>
      <x:c r="I108" s="22" t="str">
        <x:f>IF(OR(B108="",H108=""),"",B108-H108)</x:f>
      </x:c>
      <x:c r="J108" s="22" t="str">
        <x:f>IF(I108="","",I108^2)</x:f>
      </x:c>
      <x:c r="K108" s="22" t="str">
        <x:f>IF(H108="","",(H108-Results!$B$8)^2)</x:f>
      </x:c>
      <x:c r="L108" s="22" t="str">
        <x:f>IF(I108="","",ABS(I108))</x:f>
      </x:c>
    </x:row>
    <x:row r="109">
      <x:c r="A109" s="22" t="str">
        <x:f>IFERROR(INDEX(Data!$A$2:$AG$151,ROW()-1,MATCH(Setup!$B$4,Data!$A$1:$AG$1,0)),"")</x:f>
      </x:c>
      <x:c r="B109" s="22" t="str">
        <x:f>IFERROR(INDEX(Data!$A$2:$AG$151,ROW()-1,MATCH(Setup!$B$5,Data!$A$1:$AG$1,0)),"")</x:f>
      </x:c>
      <x:c r="C109" s="22" t="str">
        <x:f>IF(OR(A109="",B109=""),"",A109-Results!$B$7)</x:f>
      </x:c>
      <x:c r="D109" s="22" t="str">
        <x:f>IF(OR(A109="",B109=""),"",B109-Results!$B$8)</x:f>
      </x:c>
      <x:c r="E109" s="22" t="str">
        <x:f>IF(OR(C109="",D109=""),"",C109*D109)</x:f>
      </x:c>
      <x:c r="F109" s="22" t="str">
        <x:f>IF(C109="","",C109^2)</x:f>
      </x:c>
      <x:c r="G109" s="22" t="str">
        <x:f>IF(D109="","",D109^2)</x:f>
      </x:c>
      <x:c r="H109" s="22" t="str">
        <x:f>IF(A109="","",Results!$B$15+Results!$B$14*A109)</x:f>
      </x:c>
      <x:c r="I109" s="22" t="str">
        <x:f>IF(OR(B109="",H109=""),"",B109-H109)</x:f>
      </x:c>
      <x:c r="J109" s="22" t="str">
        <x:f>IF(I109="","",I109^2)</x:f>
      </x:c>
      <x:c r="K109" s="22" t="str">
        <x:f>IF(H109="","",(H109-Results!$B$8)^2)</x:f>
      </x:c>
      <x:c r="L109" s="22" t="str">
        <x:f>IF(I109="","",ABS(I109))</x:f>
      </x:c>
    </x:row>
    <x:row r="110">
      <x:c r="A110" s="22" t="str">
        <x:f>IFERROR(INDEX(Data!$A$2:$AG$151,ROW()-1,MATCH(Setup!$B$4,Data!$A$1:$AG$1,0)),"")</x:f>
      </x:c>
      <x:c r="B110" s="22" t="str">
        <x:f>IFERROR(INDEX(Data!$A$2:$AG$151,ROW()-1,MATCH(Setup!$B$5,Data!$A$1:$AG$1,0)),"")</x:f>
      </x:c>
      <x:c r="C110" s="22" t="str">
        <x:f>IF(OR(A110="",B110=""),"",A110-Results!$B$7)</x:f>
      </x:c>
      <x:c r="D110" s="22" t="str">
        <x:f>IF(OR(A110="",B110=""),"",B110-Results!$B$8)</x:f>
      </x:c>
      <x:c r="E110" s="22" t="str">
        <x:f>IF(OR(C110="",D110=""),"",C110*D110)</x:f>
      </x:c>
      <x:c r="F110" s="22" t="str">
        <x:f>IF(C110="","",C110^2)</x:f>
      </x:c>
      <x:c r="G110" s="22" t="str">
        <x:f>IF(D110="","",D110^2)</x:f>
      </x:c>
      <x:c r="H110" s="22" t="str">
        <x:f>IF(A110="","",Results!$B$15+Results!$B$14*A110)</x:f>
      </x:c>
      <x:c r="I110" s="22" t="str">
        <x:f>IF(OR(B110="",H110=""),"",B110-H110)</x:f>
      </x:c>
      <x:c r="J110" s="22" t="str">
        <x:f>IF(I110="","",I110^2)</x:f>
      </x:c>
      <x:c r="K110" s="22" t="str">
        <x:f>IF(H110="","",(H110-Results!$B$8)^2)</x:f>
      </x:c>
      <x:c r="L110" s="22" t="str">
        <x:f>IF(I110="","",ABS(I110))</x:f>
      </x:c>
    </x:row>
    <x:row r="111">
      <x:c r="A111" s="22" t="str">
        <x:f>IFERROR(INDEX(Data!$A$2:$AG$151,ROW()-1,MATCH(Setup!$B$4,Data!$A$1:$AG$1,0)),"")</x:f>
      </x:c>
      <x:c r="B111" s="22" t="str">
        <x:f>IFERROR(INDEX(Data!$A$2:$AG$151,ROW()-1,MATCH(Setup!$B$5,Data!$A$1:$AG$1,0)),"")</x:f>
      </x:c>
      <x:c r="C111" s="22" t="str">
        <x:f>IF(OR(A111="",B111=""),"",A111-Results!$B$7)</x:f>
      </x:c>
      <x:c r="D111" s="22" t="str">
        <x:f>IF(OR(A111="",B111=""),"",B111-Results!$B$8)</x:f>
      </x:c>
      <x:c r="E111" s="22" t="str">
        <x:f>IF(OR(C111="",D111=""),"",C111*D111)</x:f>
      </x:c>
      <x:c r="F111" s="22" t="str">
        <x:f>IF(C111="","",C111^2)</x:f>
      </x:c>
      <x:c r="G111" s="22" t="str">
        <x:f>IF(D111="","",D111^2)</x:f>
      </x:c>
      <x:c r="H111" s="22" t="str">
        <x:f>IF(A111="","",Results!$B$15+Results!$B$14*A111)</x:f>
      </x:c>
      <x:c r="I111" s="22" t="str">
        <x:f>IF(OR(B111="",H111=""),"",B111-H111)</x:f>
      </x:c>
      <x:c r="J111" s="22" t="str">
        <x:f>IF(I111="","",I111^2)</x:f>
      </x:c>
      <x:c r="K111" s="22" t="str">
        <x:f>IF(H111="","",(H111-Results!$B$8)^2)</x:f>
      </x:c>
      <x:c r="L111" s="22" t="str">
        <x:f>IF(I111="","",ABS(I111))</x:f>
      </x:c>
    </x:row>
    <x:row r="112">
      <x:c r="A112" s="22" t="str">
        <x:f>IFERROR(INDEX(Data!$A$2:$AG$151,ROW()-1,MATCH(Setup!$B$4,Data!$A$1:$AG$1,0)),"")</x:f>
      </x:c>
      <x:c r="B112" s="22" t="str">
        <x:f>IFERROR(INDEX(Data!$A$2:$AG$151,ROW()-1,MATCH(Setup!$B$5,Data!$A$1:$AG$1,0)),"")</x:f>
      </x:c>
      <x:c r="C112" s="22" t="str">
        <x:f>IF(OR(A112="",B112=""),"",A112-Results!$B$7)</x:f>
      </x:c>
      <x:c r="D112" s="22" t="str">
        <x:f>IF(OR(A112="",B112=""),"",B112-Results!$B$8)</x:f>
      </x:c>
      <x:c r="E112" s="22" t="str">
        <x:f>IF(OR(C112="",D112=""),"",C112*D112)</x:f>
      </x:c>
      <x:c r="F112" s="22" t="str">
        <x:f>IF(C112="","",C112^2)</x:f>
      </x:c>
      <x:c r="G112" s="22" t="str">
        <x:f>IF(D112="","",D112^2)</x:f>
      </x:c>
      <x:c r="H112" s="22" t="str">
        <x:f>IF(A112="","",Results!$B$15+Results!$B$14*A112)</x:f>
      </x:c>
      <x:c r="I112" s="22" t="str">
        <x:f>IF(OR(B112="",H112=""),"",B112-H112)</x:f>
      </x:c>
      <x:c r="J112" s="22" t="str">
        <x:f>IF(I112="","",I112^2)</x:f>
      </x:c>
      <x:c r="K112" s="22" t="str">
        <x:f>IF(H112="","",(H112-Results!$B$8)^2)</x:f>
      </x:c>
      <x:c r="L112" s="22" t="str">
        <x:f>IF(I112="","",ABS(I112))</x:f>
      </x:c>
    </x:row>
    <x:row r="113">
      <x:c r="A113" s="22" t="str">
        <x:f>IFERROR(INDEX(Data!$A$2:$AG$151,ROW()-1,MATCH(Setup!$B$4,Data!$A$1:$AG$1,0)),"")</x:f>
      </x:c>
      <x:c r="B113" s="22" t="str">
        <x:f>IFERROR(INDEX(Data!$A$2:$AG$151,ROW()-1,MATCH(Setup!$B$5,Data!$A$1:$AG$1,0)),"")</x:f>
      </x:c>
      <x:c r="C113" s="22" t="str">
        <x:f>IF(OR(A113="",B113=""),"",A113-Results!$B$7)</x:f>
      </x:c>
      <x:c r="D113" s="22" t="str">
        <x:f>IF(OR(A113="",B113=""),"",B113-Results!$B$8)</x:f>
      </x:c>
      <x:c r="E113" s="22" t="str">
        <x:f>IF(OR(C113="",D113=""),"",C113*D113)</x:f>
      </x:c>
      <x:c r="F113" s="22" t="str">
        <x:f>IF(C113="","",C113^2)</x:f>
      </x:c>
      <x:c r="G113" s="22" t="str">
        <x:f>IF(D113="","",D113^2)</x:f>
      </x:c>
      <x:c r="H113" s="22" t="str">
        <x:f>IF(A113="","",Results!$B$15+Results!$B$14*A113)</x:f>
      </x:c>
      <x:c r="I113" s="22" t="str">
        <x:f>IF(OR(B113="",H113=""),"",B113-H113)</x:f>
      </x:c>
      <x:c r="J113" s="22" t="str">
        <x:f>IF(I113="","",I113^2)</x:f>
      </x:c>
      <x:c r="K113" s="22" t="str">
        <x:f>IF(H113="","",(H113-Results!$B$8)^2)</x:f>
      </x:c>
      <x:c r="L113" s="22" t="str">
        <x:f>IF(I113="","",ABS(I113))</x:f>
      </x:c>
    </x:row>
    <x:row r="114">
      <x:c r="A114" s="22" t="str">
        <x:f>IFERROR(INDEX(Data!$A$2:$AG$151,ROW()-1,MATCH(Setup!$B$4,Data!$A$1:$AG$1,0)),"")</x:f>
      </x:c>
      <x:c r="B114" s="22" t="str">
        <x:f>IFERROR(INDEX(Data!$A$2:$AG$151,ROW()-1,MATCH(Setup!$B$5,Data!$A$1:$AG$1,0)),"")</x:f>
      </x:c>
      <x:c r="C114" s="22" t="str">
        <x:f>IF(OR(A114="",B114=""),"",A114-Results!$B$7)</x:f>
      </x:c>
      <x:c r="D114" s="22" t="str">
        <x:f>IF(OR(A114="",B114=""),"",B114-Results!$B$8)</x:f>
      </x:c>
      <x:c r="E114" s="22" t="str">
        <x:f>IF(OR(C114="",D114=""),"",C114*D114)</x:f>
      </x:c>
      <x:c r="F114" s="22" t="str">
        <x:f>IF(C114="","",C114^2)</x:f>
      </x:c>
      <x:c r="G114" s="22" t="str">
        <x:f>IF(D114="","",D114^2)</x:f>
      </x:c>
      <x:c r="H114" s="22" t="str">
        <x:f>IF(A114="","",Results!$B$15+Results!$B$14*A114)</x:f>
      </x:c>
      <x:c r="I114" s="22" t="str">
        <x:f>IF(OR(B114="",H114=""),"",B114-H114)</x:f>
      </x:c>
      <x:c r="J114" s="22" t="str">
        <x:f>IF(I114="","",I114^2)</x:f>
      </x:c>
      <x:c r="K114" s="22" t="str">
        <x:f>IF(H114="","",(H114-Results!$B$8)^2)</x:f>
      </x:c>
      <x:c r="L114" s="22" t="str">
        <x:f>IF(I114="","",ABS(I114))</x:f>
      </x:c>
    </x:row>
    <x:row r="115">
      <x:c r="A115" s="22" t="str">
        <x:f>IFERROR(INDEX(Data!$A$2:$AG$151,ROW()-1,MATCH(Setup!$B$4,Data!$A$1:$AG$1,0)),"")</x:f>
      </x:c>
      <x:c r="B115" s="22" t="str">
        <x:f>IFERROR(INDEX(Data!$A$2:$AG$151,ROW()-1,MATCH(Setup!$B$5,Data!$A$1:$AG$1,0)),"")</x:f>
      </x:c>
      <x:c r="C115" s="22" t="str">
        <x:f>IF(OR(A115="",B115=""),"",A115-Results!$B$7)</x:f>
      </x:c>
      <x:c r="D115" s="22" t="str">
        <x:f>IF(OR(A115="",B115=""),"",B115-Results!$B$8)</x:f>
      </x:c>
      <x:c r="E115" s="22" t="str">
        <x:f>IF(OR(C115="",D115=""),"",C115*D115)</x:f>
      </x:c>
      <x:c r="F115" s="22" t="str">
        <x:f>IF(C115="","",C115^2)</x:f>
      </x:c>
      <x:c r="G115" s="22" t="str">
        <x:f>IF(D115="","",D115^2)</x:f>
      </x:c>
      <x:c r="H115" s="22" t="str">
        <x:f>IF(A115="","",Results!$B$15+Results!$B$14*A115)</x:f>
      </x:c>
      <x:c r="I115" s="22" t="str">
        <x:f>IF(OR(B115="",H115=""),"",B115-H115)</x:f>
      </x:c>
      <x:c r="J115" s="22" t="str">
        <x:f>IF(I115="","",I115^2)</x:f>
      </x:c>
      <x:c r="K115" s="22" t="str">
        <x:f>IF(H115="","",(H115-Results!$B$8)^2)</x:f>
      </x:c>
      <x:c r="L115" s="22" t="str">
        <x:f>IF(I115="","",ABS(I115))</x:f>
      </x:c>
    </x:row>
    <x:row r="116">
      <x:c r="A116" s="22" t="str">
        <x:f>IFERROR(INDEX(Data!$A$2:$AG$151,ROW()-1,MATCH(Setup!$B$4,Data!$A$1:$AG$1,0)),"")</x:f>
      </x:c>
      <x:c r="B116" s="22" t="str">
        <x:f>IFERROR(INDEX(Data!$A$2:$AG$151,ROW()-1,MATCH(Setup!$B$5,Data!$A$1:$AG$1,0)),"")</x:f>
      </x:c>
      <x:c r="C116" s="22" t="str">
        <x:f>IF(OR(A116="",B116=""),"",A116-Results!$B$7)</x:f>
      </x:c>
      <x:c r="D116" s="22" t="str">
        <x:f>IF(OR(A116="",B116=""),"",B116-Results!$B$8)</x:f>
      </x:c>
      <x:c r="E116" s="22" t="str">
        <x:f>IF(OR(C116="",D116=""),"",C116*D116)</x:f>
      </x:c>
      <x:c r="F116" s="22" t="str">
        <x:f>IF(C116="","",C116^2)</x:f>
      </x:c>
      <x:c r="G116" s="22" t="str">
        <x:f>IF(D116="","",D116^2)</x:f>
      </x:c>
      <x:c r="H116" s="22" t="str">
        <x:f>IF(A116="","",Results!$B$15+Results!$B$14*A116)</x:f>
      </x:c>
      <x:c r="I116" s="22" t="str">
        <x:f>IF(OR(B116="",H116=""),"",B116-H116)</x:f>
      </x:c>
      <x:c r="J116" s="22" t="str">
        <x:f>IF(I116="","",I116^2)</x:f>
      </x:c>
      <x:c r="K116" s="22" t="str">
        <x:f>IF(H116="","",(H116-Results!$B$8)^2)</x:f>
      </x:c>
      <x:c r="L116" s="22" t="str">
        <x:f>IF(I116="","",ABS(I116))</x:f>
      </x:c>
    </x:row>
    <x:row r="117">
      <x:c r="A117" s="22" t="str">
        <x:f>IFERROR(INDEX(Data!$A$2:$AG$151,ROW()-1,MATCH(Setup!$B$4,Data!$A$1:$AG$1,0)),"")</x:f>
      </x:c>
      <x:c r="B117" s="22" t="str">
        <x:f>IFERROR(INDEX(Data!$A$2:$AG$151,ROW()-1,MATCH(Setup!$B$5,Data!$A$1:$AG$1,0)),"")</x:f>
      </x:c>
      <x:c r="C117" s="22" t="str">
        <x:f>IF(OR(A117="",B117=""),"",A117-Results!$B$7)</x:f>
      </x:c>
      <x:c r="D117" s="22" t="str">
        <x:f>IF(OR(A117="",B117=""),"",B117-Results!$B$8)</x:f>
      </x:c>
      <x:c r="E117" s="22" t="str">
        <x:f>IF(OR(C117="",D117=""),"",C117*D117)</x:f>
      </x:c>
      <x:c r="F117" s="22" t="str">
        <x:f>IF(C117="","",C117^2)</x:f>
      </x:c>
      <x:c r="G117" s="22" t="str">
        <x:f>IF(D117="","",D117^2)</x:f>
      </x:c>
      <x:c r="H117" s="22" t="str">
        <x:f>IF(A117="","",Results!$B$15+Results!$B$14*A117)</x:f>
      </x:c>
      <x:c r="I117" s="22" t="str">
        <x:f>IF(OR(B117="",H117=""),"",B117-H117)</x:f>
      </x:c>
      <x:c r="J117" s="22" t="str">
        <x:f>IF(I117="","",I117^2)</x:f>
      </x:c>
      <x:c r="K117" s="22" t="str">
        <x:f>IF(H117="","",(H117-Results!$B$8)^2)</x:f>
      </x:c>
      <x:c r="L117" s="22" t="str">
        <x:f>IF(I117="","",ABS(I117))</x:f>
      </x:c>
    </x:row>
    <x:row r="118">
      <x:c r="A118" s="22" t="str">
        <x:f>IFERROR(INDEX(Data!$A$2:$AG$151,ROW()-1,MATCH(Setup!$B$4,Data!$A$1:$AG$1,0)),"")</x:f>
      </x:c>
      <x:c r="B118" s="22" t="str">
        <x:f>IFERROR(INDEX(Data!$A$2:$AG$151,ROW()-1,MATCH(Setup!$B$5,Data!$A$1:$AG$1,0)),"")</x:f>
      </x:c>
      <x:c r="C118" s="22" t="str">
        <x:f>IF(OR(A118="",B118=""),"",A118-Results!$B$7)</x:f>
      </x:c>
      <x:c r="D118" s="22" t="str">
        <x:f>IF(OR(A118="",B118=""),"",B118-Results!$B$8)</x:f>
      </x:c>
      <x:c r="E118" s="22" t="str">
        <x:f>IF(OR(C118="",D118=""),"",C118*D118)</x:f>
      </x:c>
      <x:c r="F118" s="22" t="str">
        <x:f>IF(C118="","",C118^2)</x:f>
      </x:c>
      <x:c r="G118" s="22" t="str">
        <x:f>IF(D118="","",D118^2)</x:f>
      </x:c>
      <x:c r="H118" s="22" t="str">
        <x:f>IF(A118="","",Results!$B$15+Results!$B$14*A118)</x:f>
      </x:c>
      <x:c r="I118" s="22" t="str">
        <x:f>IF(OR(B118="",H118=""),"",B118-H118)</x:f>
      </x:c>
      <x:c r="J118" s="22" t="str">
        <x:f>IF(I118="","",I118^2)</x:f>
      </x:c>
      <x:c r="K118" s="22" t="str">
        <x:f>IF(H118="","",(H118-Results!$B$8)^2)</x:f>
      </x:c>
      <x:c r="L118" s="22" t="str">
        <x:f>IF(I118="","",ABS(I118))</x:f>
      </x:c>
    </x:row>
    <x:row r="119">
      <x:c r="A119" s="22" t="str">
        <x:f>IFERROR(INDEX(Data!$A$2:$AG$151,ROW()-1,MATCH(Setup!$B$4,Data!$A$1:$AG$1,0)),"")</x:f>
      </x:c>
      <x:c r="B119" s="22" t="str">
        <x:f>IFERROR(INDEX(Data!$A$2:$AG$151,ROW()-1,MATCH(Setup!$B$5,Data!$A$1:$AG$1,0)),"")</x:f>
      </x:c>
      <x:c r="C119" s="22" t="str">
        <x:f>IF(OR(A119="",B119=""),"",A119-Results!$B$7)</x:f>
      </x:c>
      <x:c r="D119" s="22" t="str">
        <x:f>IF(OR(A119="",B119=""),"",B119-Results!$B$8)</x:f>
      </x:c>
      <x:c r="E119" s="22" t="str">
        <x:f>IF(OR(C119="",D119=""),"",C119*D119)</x:f>
      </x:c>
      <x:c r="F119" s="22" t="str">
        <x:f>IF(C119="","",C119^2)</x:f>
      </x:c>
      <x:c r="G119" s="22" t="str">
        <x:f>IF(D119="","",D119^2)</x:f>
      </x:c>
      <x:c r="H119" s="22" t="str">
        <x:f>IF(A119="","",Results!$B$15+Results!$B$14*A119)</x:f>
      </x:c>
      <x:c r="I119" s="22" t="str">
        <x:f>IF(OR(B119="",H119=""),"",B119-H119)</x:f>
      </x:c>
      <x:c r="J119" s="22" t="str">
        <x:f>IF(I119="","",I119^2)</x:f>
      </x:c>
      <x:c r="K119" s="22" t="str">
        <x:f>IF(H119="","",(H119-Results!$B$8)^2)</x:f>
      </x:c>
      <x:c r="L119" s="22" t="str">
        <x:f>IF(I119="","",ABS(I119))</x:f>
      </x:c>
    </x:row>
    <x:row r="120">
      <x:c r="A120" s="22" t="str">
        <x:f>IFERROR(INDEX(Data!$A$2:$AG$151,ROW()-1,MATCH(Setup!$B$4,Data!$A$1:$AG$1,0)),"")</x:f>
      </x:c>
      <x:c r="B120" s="22" t="str">
        <x:f>IFERROR(INDEX(Data!$A$2:$AG$151,ROW()-1,MATCH(Setup!$B$5,Data!$A$1:$AG$1,0)),"")</x:f>
      </x:c>
      <x:c r="C120" s="22" t="str">
        <x:f>IF(OR(A120="",B120=""),"",A120-Results!$B$7)</x:f>
      </x:c>
      <x:c r="D120" s="22" t="str">
        <x:f>IF(OR(A120="",B120=""),"",B120-Results!$B$8)</x:f>
      </x:c>
      <x:c r="E120" s="22" t="str">
        <x:f>IF(OR(C120="",D120=""),"",C120*D120)</x:f>
      </x:c>
      <x:c r="F120" s="22" t="str">
        <x:f>IF(C120="","",C120^2)</x:f>
      </x:c>
      <x:c r="G120" s="22" t="str">
        <x:f>IF(D120="","",D120^2)</x:f>
      </x:c>
      <x:c r="H120" s="22" t="str">
        <x:f>IF(A120="","",Results!$B$15+Results!$B$14*A120)</x:f>
      </x:c>
      <x:c r="I120" s="22" t="str">
        <x:f>IF(OR(B120="",H120=""),"",B120-H120)</x:f>
      </x:c>
      <x:c r="J120" s="22" t="str">
        <x:f>IF(I120="","",I120^2)</x:f>
      </x:c>
      <x:c r="K120" s="22" t="str">
        <x:f>IF(H120="","",(H120-Results!$B$8)^2)</x:f>
      </x:c>
      <x:c r="L120" s="22" t="str">
        <x:f>IF(I120="","",ABS(I120))</x:f>
      </x:c>
    </x:row>
    <x:row r="121">
      <x:c r="A121" s="22" t="str">
        <x:f>IFERROR(INDEX(Data!$A$2:$AG$151,ROW()-1,MATCH(Setup!$B$4,Data!$A$1:$AG$1,0)),"")</x:f>
      </x:c>
      <x:c r="B121" s="22" t="str">
        <x:f>IFERROR(INDEX(Data!$A$2:$AG$151,ROW()-1,MATCH(Setup!$B$5,Data!$A$1:$AG$1,0)),"")</x:f>
      </x:c>
      <x:c r="C121" s="22" t="str">
        <x:f>IF(OR(A121="",B121=""),"",A121-Results!$B$7)</x:f>
      </x:c>
      <x:c r="D121" s="22" t="str">
        <x:f>IF(OR(A121="",B121=""),"",B121-Results!$B$8)</x:f>
      </x:c>
      <x:c r="E121" s="22" t="str">
        <x:f>IF(OR(C121="",D121=""),"",C121*D121)</x:f>
      </x:c>
      <x:c r="F121" s="22" t="str">
        <x:f>IF(C121="","",C121^2)</x:f>
      </x:c>
      <x:c r="G121" s="22" t="str">
        <x:f>IF(D121="","",D121^2)</x:f>
      </x:c>
      <x:c r="H121" s="22" t="str">
        <x:f>IF(A121="","",Results!$B$15+Results!$B$14*A121)</x:f>
      </x:c>
      <x:c r="I121" s="22" t="str">
        <x:f>IF(OR(B121="",H121=""),"",B121-H121)</x:f>
      </x:c>
      <x:c r="J121" s="22" t="str">
        <x:f>IF(I121="","",I121^2)</x:f>
      </x:c>
      <x:c r="K121" s="22" t="str">
        <x:f>IF(H121="","",(H121-Results!$B$8)^2)</x:f>
      </x:c>
      <x:c r="L121" s="22" t="str">
        <x:f>IF(I121="","",ABS(I121))</x:f>
      </x:c>
    </x:row>
    <x:row r="122">
      <x:c r="A122" s="22" t="str">
        <x:f>IFERROR(INDEX(Data!$A$2:$AG$151,ROW()-1,MATCH(Setup!$B$4,Data!$A$1:$AG$1,0)),"")</x:f>
      </x:c>
      <x:c r="B122" s="22" t="str">
        <x:f>IFERROR(INDEX(Data!$A$2:$AG$151,ROW()-1,MATCH(Setup!$B$5,Data!$A$1:$AG$1,0)),"")</x:f>
      </x:c>
      <x:c r="C122" s="22" t="str">
        <x:f>IF(OR(A122="",B122=""),"",A122-Results!$B$7)</x:f>
      </x:c>
      <x:c r="D122" s="22" t="str">
        <x:f>IF(OR(A122="",B122=""),"",B122-Results!$B$8)</x:f>
      </x:c>
      <x:c r="E122" s="22" t="str">
        <x:f>IF(OR(C122="",D122=""),"",C122*D122)</x:f>
      </x:c>
      <x:c r="F122" s="22" t="str">
        <x:f>IF(C122="","",C122^2)</x:f>
      </x:c>
      <x:c r="G122" s="22" t="str">
        <x:f>IF(D122="","",D122^2)</x:f>
      </x:c>
      <x:c r="H122" s="22" t="str">
        <x:f>IF(A122="","",Results!$B$15+Results!$B$14*A122)</x:f>
      </x:c>
      <x:c r="I122" s="22" t="str">
        <x:f>IF(OR(B122="",H122=""),"",B122-H122)</x:f>
      </x:c>
      <x:c r="J122" s="22" t="str">
        <x:f>IF(I122="","",I122^2)</x:f>
      </x:c>
      <x:c r="K122" s="22" t="str">
        <x:f>IF(H122="","",(H122-Results!$B$8)^2)</x:f>
      </x:c>
      <x:c r="L122" s="22" t="str">
        <x:f>IF(I122="","",ABS(I122))</x:f>
      </x:c>
    </x:row>
    <x:row r="123">
      <x:c r="A123" s="22" t="str">
        <x:f>IFERROR(INDEX(Data!$A$2:$AG$151,ROW()-1,MATCH(Setup!$B$4,Data!$A$1:$AG$1,0)),"")</x:f>
      </x:c>
      <x:c r="B123" s="22" t="str">
        <x:f>IFERROR(INDEX(Data!$A$2:$AG$151,ROW()-1,MATCH(Setup!$B$5,Data!$A$1:$AG$1,0)),"")</x:f>
      </x:c>
      <x:c r="C123" s="22" t="str">
        <x:f>IF(OR(A123="",B123=""),"",A123-Results!$B$7)</x:f>
      </x:c>
      <x:c r="D123" s="22" t="str">
        <x:f>IF(OR(A123="",B123=""),"",B123-Results!$B$8)</x:f>
      </x:c>
      <x:c r="E123" s="22" t="str">
        <x:f>IF(OR(C123="",D123=""),"",C123*D123)</x:f>
      </x:c>
      <x:c r="F123" s="22" t="str">
        <x:f>IF(C123="","",C123^2)</x:f>
      </x:c>
      <x:c r="G123" s="22" t="str">
        <x:f>IF(D123="","",D123^2)</x:f>
      </x:c>
      <x:c r="H123" s="22" t="str">
        <x:f>IF(A123="","",Results!$B$15+Results!$B$14*A123)</x:f>
      </x:c>
      <x:c r="I123" s="22" t="str">
        <x:f>IF(OR(B123="",H123=""),"",B123-H123)</x:f>
      </x:c>
      <x:c r="J123" s="22" t="str">
        <x:f>IF(I123="","",I123^2)</x:f>
      </x:c>
      <x:c r="K123" s="22" t="str">
        <x:f>IF(H123="","",(H123-Results!$B$8)^2)</x:f>
      </x:c>
      <x:c r="L123" s="22" t="str">
        <x:f>IF(I123="","",ABS(I123))</x:f>
      </x:c>
    </x:row>
    <x:row r="124">
      <x:c r="A124" s="22" t="str">
        <x:f>IFERROR(INDEX(Data!$A$2:$AG$151,ROW()-1,MATCH(Setup!$B$4,Data!$A$1:$AG$1,0)),"")</x:f>
      </x:c>
      <x:c r="B124" s="22" t="str">
        <x:f>IFERROR(INDEX(Data!$A$2:$AG$151,ROW()-1,MATCH(Setup!$B$5,Data!$A$1:$AG$1,0)),"")</x:f>
      </x:c>
      <x:c r="C124" s="22" t="str">
        <x:f>IF(OR(A124="",B124=""),"",A124-Results!$B$7)</x:f>
      </x:c>
      <x:c r="D124" s="22" t="str">
        <x:f>IF(OR(A124="",B124=""),"",B124-Results!$B$8)</x:f>
      </x:c>
      <x:c r="E124" s="22" t="str">
        <x:f>IF(OR(C124="",D124=""),"",C124*D124)</x:f>
      </x:c>
      <x:c r="F124" s="22" t="str">
        <x:f>IF(C124="","",C124^2)</x:f>
      </x:c>
      <x:c r="G124" s="22" t="str">
        <x:f>IF(D124="","",D124^2)</x:f>
      </x:c>
      <x:c r="H124" s="22" t="str">
        <x:f>IF(A124="","",Results!$B$15+Results!$B$14*A124)</x:f>
      </x:c>
      <x:c r="I124" s="22" t="str">
        <x:f>IF(OR(B124="",H124=""),"",B124-H124)</x:f>
      </x:c>
      <x:c r="J124" s="22" t="str">
        <x:f>IF(I124="","",I124^2)</x:f>
      </x:c>
      <x:c r="K124" s="22" t="str">
        <x:f>IF(H124="","",(H124-Results!$B$8)^2)</x:f>
      </x:c>
      <x:c r="L124" s="22" t="str">
        <x:f>IF(I124="","",ABS(I124))</x:f>
      </x:c>
    </x:row>
    <x:row r="125">
      <x:c r="A125" s="22" t="str">
        <x:f>IFERROR(INDEX(Data!$A$2:$AG$151,ROW()-1,MATCH(Setup!$B$4,Data!$A$1:$AG$1,0)),"")</x:f>
      </x:c>
      <x:c r="B125" s="22" t="str">
        <x:f>IFERROR(INDEX(Data!$A$2:$AG$151,ROW()-1,MATCH(Setup!$B$5,Data!$A$1:$AG$1,0)),"")</x:f>
      </x:c>
      <x:c r="C125" s="22" t="str">
        <x:f>IF(OR(A125="",B125=""),"",A125-Results!$B$7)</x:f>
      </x:c>
      <x:c r="D125" s="22" t="str">
        <x:f>IF(OR(A125="",B125=""),"",B125-Results!$B$8)</x:f>
      </x:c>
      <x:c r="E125" s="22" t="str">
        <x:f>IF(OR(C125="",D125=""),"",C125*D125)</x:f>
      </x:c>
      <x:c r="F125" s="22" t="str">
        <x:f>IF(C125="","",C125^2)</x:f>
      </x:c>
      <x:c r="G125" s="22" t="str">
        <x:f>IF(D125="","",D125^2)</x:f>
      </x:c>
      <x:c r="H125" s="22" t="str">
        <x:f>IF(A125="","",Results!$B$15+Results!$B$14*A125)</x:f>
      </x:c>
      <x:c r="I125" s="22" t="str">
        <x:f>IF(OR(B125="",H125=""),"",B125-H125)</x:f>
      </x:c>
      <x:c r="J125" s="22" t="str">
        <x:f>IF(I125="","",I125^2)</x:f>
      </x:c>
      <x:c r="K125" s="22" t="str">
        <x:f>IF(H125="","",(H125-Results!$B$8)^2)</x:f>
      </x:c>
      <x:c r="L125" s="22" t="str">
        <x:f>IF(I125="","",ABS(I125))</x:f>
      </x:c>
    </x:row>
    <x:row r="126">
      <x:c r="A126" s="22" t="str">
        <x:f>IFERROR(INDEX(Data!$A$2:$AG$151,ROW()-1,MATCH(Setup!$B$4,Data!$A$1:$AG$1,0)),"")</x:f>
      </x:c>
      <x:c r="B126" s="22" t="str">
        <x:f>IFERROR(INDEX(Data!$A$2:$AG$151,ROW()-1,MATCH(Setup!$B$5,Data!$A$1:$AG$1,0)),"")</x:f>
      </x:c>
      <x:c r="C126" s="22" t="str">
        <x:f>IF(OR(A126="",B126=""),"",A126-Results!$B$7)</x:f>
      </x:c>
      <x:c r="D126" s="22" t="str">
        <x:f>IF(OR(A126="",B126=""),"",B126-Results!$B$8)</x:f>
      </x:c>
      <x:c r="E126" s="22" t="str">
        <x:f>IF(OR(C126="",D126=""),"",C126*D126)</x:f>
      </x:c>
      <x:c r="F126" s="22" t="str">
        <x:f>IF(C126="","",C126^2)</x:f>
      </x:c>
      <x:c r="G126" s="22" t="str">
        <x:f>IF(D126="","",D126^2)</x:f>
      </x:c>
      <x:c r="H126" s="22" t="str">
        <x:f>IF(A126="","",Results!$B$15+Results!$B$14*A126)</x:f>
      </x:c>
      <x:c r="I126" s="22" t="str">
        <x:f>IF(OR(B126="",H126=""),"",B126-H126)</x:f>
      </x:c>
      <x:c r="J126" s="22" t="str">
        <x:f>IF(I126="","",I126^2)</x:f>
      </x:c>
      <x:c r="K126" s="22" t="str">
        <x:f>IF(H126="","",(H126-Results!$B$8)^2)</x:f>
      </x:c>
      <x:c r="L126" s="22" t="str">
        <x:f>IF(I126="","",ABS(I126))</x:f>
      </x:c>
    </x:row>
    <x:row r="127">
      <x:c r="A127" s="22" t="str">
        <x:f>IFERROR(INDEX(Data!$A$2:$AG$151,ROW()-1,MATCH(Setup!$B$4,Data!$A$1:$AG$1,0)),"")</x:f>
      </x:c>
      <x:c r="B127" s="22" t="str">
        <x:f>IFERROR(INDEX(Data!$A$2:$AG$151,ROW()-1,MATCH(Setup!$B$5,Data!$A$1:$AG$1,0)),"")</x:f>
      </x:c>
      <x:c r="C127" s="22" t="str">
        <x:f>IF(OR(A127="",B127=""),"",A127-Results!$B$7)</x:f>
      </x:c>
      <x:c r="D127" s="22" t="str">
        <x:f>IF(OR(A127="",B127=""),"",B127-Results!$B$8)</x:f>
      </x:c>
      <x:c r="E127" s="22" t="str">
        <x:f>IF(OR(C127="",D127=""),"",C127*D127)</x:f>
      </x:c>
      <x:c r="F127" s="22" t="str">
        <x:f>IF(C127="","",C127^2)</x:f>
      </x:c>
      <x:c r="G127" s="22" t="str">
        <x:f>IF(D127="","",D127^2)</x:f>
      </x:c>
      <x:c r="H127" s="22" t="str">
        <x:f>IF(A127="","",Results!$B$15+Results!$B$14*A127)</x:f>
      </x:c>
      <x:c r="I127" s="22" t="str">
        <x:f>IF(OR(B127="",H127=""),"",B127-H127)</x:f>
      </x:c>
      <x:c r="J127" s="22" t="str">
        <x:f>IF(I127="","",I127^2)</x:f>
      </x:c>
      <x:c r="K127" s="22" t="str">
        <x:f>IF(H127="","",(H127-Results!$B$8)^2)</x:f>
      </x:c>
      <x:c r="L127" s="22" t="str">
        <x:f>IF(I127="","",ABS(I127))</x:f>
      </x:c>
    </x:row>
    <x:row r="128">
      <x:c r="A128" s="22" t="str">
        <x:f>IFERROR(INDEX(Data!$A$2:$AG$151,ROW()-1,MATCH(Setup!$B$4,Data!$A$1:$AG$1,0)),"")</x:f>
      </x:c>
      <x:c r="B128" s="22" t="str">
        <x:f>IFERROR(INDEX(Data!$A$2:$AG$151,ROW()-1,MATCH(Setup!$B$5,Data!$A$1:$AG$1,0)),"")</x:f>
      </x:c>
      <x:c r="C128" s="22" t="str">
        <x:f>IF(OR(A128="",B128=""),"",A128-Results!$B$7)</x:f>
      </x:c>
      <x:c r="D128" s="22" t="str">
        <x:f>IF(OR(A128="",B128=""),"",B128-Results!$B$8)</x:f>
      </x:c>
      <x:c r="E128" s="22" t="str">
        <x:f>IF(OR(C128="",D128=""),"",C128*D128)</x:f>
      </x:c>
      <x:c r="F128" s="22" t="str">
        <x:f>IF(C128="","",C128^2)</x:f>
      </x:c>
      <x:c r="G128" s="22" t="str">
        <x:f>IF(D128="","",D128^2)</x:f>
      </x:c>
      <x:c r="H128" s="22" t="str">
        <x:f>IF(A128="","",Results!$B$15+Results!$B$14*A128)</x:f>
      </x:c>
      <x:c r="I128" s="22" t="str">
        <x:f>IF(OR(B128="",H128=""),"",B128-H128)</x:f>
      </x:c>
      <x:c r="J128" s="22" t="str">
        <x:f>IF(I128="","",I128^2)</x:f>
      </x:c>
      <x:c r="K128" s="22" t="str">
        <x:f>IF(H128="","",(H128-Results!$B$8)^2)</x:f>
      </x:c>
      <x:c r="L128" s="22" t="str">
        <x:f>IF(I128="","",ABS(I128))</x:f>
      </x:c>
    </x:row>
    <x:row r="129">
      <x:c r="A129" s="22" t="str">
        <x:f>IFERROR(INDEX(Data!$A$2:$AG$151,ROW()-1,MATCH(Setup!$B$4,Data!$A$1:$AG$1,0)),"")</x:f>
      </x:c>
      <x:c r="B129" s="22" t="str">
        <x:f>IFERROR(INDEX(Data!$A$2:$AG$151,ROW()-1,MATCH(Setup!$B$5,Data!$A$1:$AG$1,0)),"")</x:f>
      </x:c>
      <x:c r="C129" s="22" t="str">
        <x:f>IF(OR(A129="",B129=""),"",A129-Results!$B$7)</x:f>
      </x:c>
      <x:c r="D129" s="22" t="str">
        <x:f>IF(OR(A129="",B129=""),"",B129-Results!$B$8)</x:f>
      </x:c>
      <x:c r="E129" s="22" t="str">
        <x:f>IF(OR(C129="",D129=""),"",C129*D129)</x:f>
      </x:c>
      <x:c r="F129" s="22" t="str">
        <x:f>IF(C129="","",C129^2)</x:f>
      </x:c>
      <x:c r="G129" s="22" t="str">
        <x:f>IF(D129="","",D129^2)</x:f>
      </x:c>
      <x:c r="H129" s="22" t="str">
        <x:f>IF(A129="","",Results!$B$15+Results!$B$14*A129)</x:f>
      </x:c>
      <x:c r="I129" s="22" t="str">
        <x:f>IF(OR(B129="",H129=""),"",B129-H129)</x:f>
      </x:c>
      <x:c r="J129" s="22" t="str">
        <x:f>IF(I129="","",I129^2)</x:f>
      </x:c>
      <x:c r="K129" s="22" t="str">
        <x:f>IF(H129="","",(H129-Results!$B$8)^2)</x:f>
      </x:c>
      <x:c r="L129" s="22" t="str">
        <x:f>IF(I129="","",ABS(I129))</x:f>
      </x:c>
    </x:row>
    <x:row r="130">
      <x:c r="A130" s="22" t="str">
        <x:f>IFERROR(INDEX(Data!$A$2:$AG$151,ROW()-1,MATCH(Setup!$B$4,Data!$A$1:$AG$1,0)),"")</x:f>
      </x:c>
      <x:c r="B130" s="22" t="str">
        <x:f>IFERROR(INDEX(Data!$A$2:$AG$151,ROW()-1,MATCH(Setup!$B$5,Data!$A$1:$AG$1,0)),"")</x:f>
      </x:c>
      <x:c r="C130" s="22" t="str">
        <x:f>IF(OR(A130="",B130=""),"",A130-Results!$B$7)</x:f>
      </x:c>
      <x:c r="D130" s="22" t="str">
        <x:f>IF(OR(A130="",B130=""),"",B130-Results!$B$8)</x:f>
      </x:c>
      <x:c r="E130" s="22" t="str">
        <x:f>IF(OR(C130="",D130=""),"",C130*D130)</x:f>
      </x:c>
      <x:c r="F130" s="22" t="str">
        <x:f>IF(C130="","",C130^2)</x:f>
      </x:c>
      <x:c r="G130" s="22" t="str">
        <x:f>IF(D130="","",D130^2)</x:f>
      </x:c>
      <x:c r="H130" s="22" t="str">
        <x:f>IF(A130="","",Results!$B$15+Results!$B$14*A130)</x:f>
      </x:c>
      <x:c r="I130" s="22" t="str">
        <x:f>IF(OR(B130="",H130=""),"",B130-H130)</x:f>
      </x:c>
      <x:c r="J130" s="22" t="str">
        <x:f>IF(I130="","",I130^2)</x:f>
      </x:c>
      <x:c r="K130" s="22" t="str">
        <x:f>IF(H130="","",(H130-Results!$B$8)^2)</x:f>
      </x:c>
      <x:c r="L130" s="22" t="str">
        <x:f>IF(I130="","",ABS(I130))</x:f>
      </x:c>
    </x:row>
    <x:row r="131">
      <x:c r="A131" s="22" t="str">
        <x:f>IFERROR(INDEX(Data!$A$2:$AG$151,ROW()-1,MATCH(Setup!$B$4,Data!$A$1:$AG$1,0)),"")</x:f>
      </x:c>
      <x:c r="B131" s="22" t="str">
        <x:f>IFERROR(INDEX(Data!$A$2:$AG$151,ROW()-1,MATCH(Setup!$B$5,Data!$A$1:$AG$1,0)),"")</x:f>
      </x:c>
      <x:c r="C131" s="22" t="str">
        <x:f>IF(OR(A131="",B131=""),"",A131-Results!$B$7)</x:f>
      </x:c>
      <x:c r="D131" s="22" t="str">
        <x:f>IF(OR(A131="",B131=""),"",B131-Results!$B$8)</x:f>
      </x:c>
      <x:c r="E131" s="22" t="str">
        <x:f>IF(OR(C131="",D131=""),"",C131*D131)</x:f>
      </x:c>
      <x:c r="F131" s="22" t="str">
        <x:f>IF(C131="","",C131^2)</x:f>
      </x:c>
      <x:c r="G131" s="22" t="str">
        <x:f>IF(D131="","",D131^2)</x:f>
      </x:c>
      <x:c r="H131" s="22" t="str">
        <x:f>IF(A131="","",Results!$B$15+Results!$B$14*A131)</x:f>
      </x:c>
      <x:c r="I131" s="22" t="str">
        <x:f>IF(OR(B131="",H131=""),"",B131-H131)</x:f>
      </x:c>
      <x:c r="J131" s="22" t="str">
        <x:f>IF(I131="","",I131^2)</x:f>
      </x:c>
      <x:c r="K131" s="22" t="str">
        <x:f>IF(H131="","",(H131-Results!$B$8)^2)</x:f>
      </x:c>
      <x:c r="L131" s="22" t="str">
        <x:f>IF(I131="","",ABS(I131))</x:f>
      </x:c>
    </x:row>
    <x:row r="132">
      <x:c r="A132" s="22" t="str">
        <x:f>IFERROR(INDEX(Data!$A$2:$AG$151,ROW()-1,MATCH(Setup!$B$4,Data!$A$1:$AG$1,0)),"")</x:f>
      </x:c>
      <x:c r="B132" s="22" t="str">
        <x:f>IFERROR(INDEX(Data!$A$2:$AG$151,ROW()-1,MATCH(Setup!$B$5,Data!$A$1:$AG$1,0)),"")</x:f>
      </x:c>
      <x:c r="C132" s="22" t="str">
        <x:f>IF(OR(A132="",B132=""),"",A132-Results!$B$7)</x:f>
      </x:c>
      <x:c r="D132" s="22" t="str">
        <x:f>IF(OR(A132="",B132=""),"",B132-Results!$B$8)</x:f>
      </x:c>
      <x:c r="E132" s="22" t="str">
        <x:f>IF(OR(C132="",D132=""),"",C132*D132)</x:f>
      </x:c>
      <x:c r="F132" s="22" t="str">
        <x:f>IF(C132="","",C132^2)</x:f>
      </x:c>
      <x:c r="G132" s="22" t="str">
        <x:f>IF(D132="","",D132^2)</x:f>
      </x:c>
      <x:c r="H132" s="22" t="str">
        <x:f>IF(A132="","",Results!$B$15+Results!$B$14*A132)</x:f>
      </x:c>
      <x:c r="I132" s="22" t="str">
        <x:f>IF(OR(B132="",H132=""),"",B132-H132)</x:f>
      </x:c>
      <x:c r="J132" s="22" t="str">
        <x:f>IF(I132="","",I132^2)</x:f>
      </x:c>
      <x:c r="K132" s="22" t="str">
        <x:f>IF(H132="","",(H132-Results!$B$8)^2)</x:f>
      </x:c>
      <x:c r="L132" s="22" t="str">
        <x:f>IF(I132="","",ABS(I132))</x:f>
      </x:c>
    </x:row>
    <x:row r="133">
      <x:c r="A133" s="22" t="str">
        <x:f>IFERROR(INDEX(Data!$A$2:$AG$151,ROW()-1,MATCH(Setup!$B$4,Data!$A$1:$AG$1,0)),"")</x:f>
      </x:c>
      <x:c r="B133" s="22" t="str">
        <x:f>IFERROR(INDEX(Data!$A$2:$AG$151,ROW()-1,MATCH(Setup!$B$5,Data!$A$1:$AG$1,0)),"")</x:f>
      </x:c>
      <x:c r="C133" s="22" t="str">
        <x:f>IF(OR(A133="",B133=""),"",A133-Results!$B$7)</x:f>
      </x:c>
      <x:c r="D133" s="22" t="str">
        <x:f>IF(OR(A133="",B133=""),"",B133-Results!$B$8)</x:f>
      </x:c>
      <x:c r="E133" s="22" t="str">
        <x:f>IF(OR(C133="",D133=""),"",C133*D133)</x:f>
      </x:c>
      <x:c r="F133" s="22" t="str">
        <x:f>IF(C133="","",C133^2)</x:f>
      </x:c>
      <x:c r="G133" s="22" t="str">
        <x:f>IF(D133="","",D133^2)</x:f>
      </x:c>
      <x:c r="H133" s="22" t="str">
        <x:f>IF(A133="","",Results!$B$15+Results!$B$14*A133)</x:f>
      </x:c>
      <x:c r="I133" s="22" t="str">
        <x:f>IF(OR(B133="",H133=""),"",B133-H133)</x:f>
      </x:c>
      <x:c r="J133" s="22" t="str">
        <x:f>IF(I133="","",I133^2)</x:f>
      </x:c>
      <x:c r="K133" s="22" t="str">
        <x:f>IF(H133="","",(H133-Results!$B$8)^2)</x:f>
      </x:c>
      <x:c r="L133" s="22" t="str">
        <x:f>IF(I133="","",ABS(I133))</x:f>
      </x:c>
    </x:row>
    <x:row r="134">
      <x:c r="A134" s="22" t="str">
        <x:f>IFERROR(INDEX(Data!$A$2:$AG$151,ROW()-1,MATCH(Setup!$B$4,Data!$A$1:$AG$1,0)),"")</x:f>
      </x:c>
      <x:c r="B134" s="22" t="str">
        <x:f>IFERROR(INDEX(Data!$A$2:$AG$151,ROW()-1,MATCH(Setup!$B$5,Data!$A$1:$AG$1,0)),"")</x:f>
      </x:c>
      <x:c r="C134" s="22" t="str">
        <x:f>IF(OR(A134="",B134=""),"",A134-Results!$B$7)</x:f>
      </x:c>
      <x:c r="D134" s="22" t="str">
        <x:f>IF(OR(A134="",B134=""),"",B134-Results!$B$8)</x:f>
      </x:c>
      <x:c r="E134" s="22" t="str">
        <x:f>IF(OR(C134="",D134=""),"",C134*D134)</x:f>
      </x:c>
      <x:c r="F134" s="22" t="str">
        <x:f>IF(C134="","",C134^2)</x:f>
      </x:c>
      <x:c r="G134" s="22" t="str">
        <x:f>IF(D134="","",D134^2)</x:f>
      </x:c>
      <x:c r="H134" s="22" t="str">
        <x:f>IF(A134="","",Results!$B$15+Results!$B$14*A134)</x:f>
      </x:c>
      <x:c r="I134" s="22" t="str">
        <x:f>IF(OR(B134="",H134=""),"",B134-H134)</x:f>
      </x:c>
      <x:c r="J134" s="22" t="str">
        <x:f>IF(I134="","",I134^2)</x:f>
      </x:c>
      <x:c r="K134" s="22" t="str">
        <x:f>IF(H134="","",(H134-Results!$B$8)^2)</x:f>
      </x:c>
      <x:c r="L134" s="22" t="str">
        <x:f>IF(I134="","",ABS(I134))</x:f>
      </x:c>
    </x:row>
    <x:row r="135">
      <x:c r="A135" s="22" t="str">
        <x:f>IFERROR(INDEX(Data!$A$2:$AG$151,ROW()-1,MATCH(Setup!$B$4,Data!$A$1:$AG$1,0)),"")</x:f>
      </x:c>
      <x:c r="B135" s="22" t="str">
        <x:f>IFERROR(INDEX(Data!$A$2:$AG$151,ROW()-1,MATCH(Setup!$B$5,Data!$A$1:$AG$1,0)),"")</x:f>
      </x:c>
      <x:c r="C135" s="22" t="str">
        <x:f>IF(OR(A135="",B135=""),"",A135-Results!$B$7)</x:f>
      </x:c>
      <x:c r="D135" s="22" t="str">
        <x:f>IF(OR(A135="",B135=""),"",B135-Results!$B$8)</x:f>
      </x:c>
      <x:c r="E135" s="22" t="str">
        <x:f>IF(OR(C135="",D135=""),"",C135*D135)</x:f>
      </x:c>
      <x:c r="F135" s="22" t="str">
        <x:f>IF(C135="","",C135^2)</x:f>
      </x:c>
      <x:c r="G135" s="22" t="str">
        <x:f>IF(D135="","",D135^2)</x:f>
      </x:c>
      <x:c r="H135" s="22" t="str">
        <x:f>IF(A135="","",Results!$B$15+Results!$B$14*A135)</x:f>
      </x:c>
      <x:c r="I135" s="22" t="str">
        <x:f>IF(OR(B135="",H135=""),"",B135-H135)</x:f>
      </x:c>
      <x:c r="J135" s="22" t="str">
        <x:f>IF(I135="","",I135^2)</x:f>
      </x:c>
      <x:c r="K135" s="22" t="str">
        <x:f>IF(H135="","",(H135-Results!$B$8)^2)</x:f>
      </x:c>
      <x:c r="L135" s="22" t="str">
        <x:f>IF(I135="","",ABS(I135))</x:f>
      </x:c>
    </x:row>
    <x:row r="136">
      <x:c r="A136" s="22" t="str">
        <x:f>IFERROR(INDEX(Data!$A$2:$AG$151,ROW()-1,MATCH(Setup!$B$4,Data!$A$1:$AG$1,0)),"")</x:f>
      </x:c>
      <x:c r="B136" s="22" t="str">
        <x:f>IFERROR(INDEX(Data!$A$2:$AG$151,ROW()-1,MATCH(Setup!$B$5,Data!$A$1:$AG$1,0)),"")</x:f>
      </x:c>
      <x:c r="C136" s="22" t="str">
        <x:f>IF(OR(A136="",B136=""),"",A136-Results!$B$7)</x:f>
      </x:c>
      <x:c r="D136" s="22" t="str">
        <x:f>IF(OR(A136="",B136=""),"",B136-Results!$B$8)</x:f>
      </x:c>
      <x:c r="E136" s="22" t="str">
        <x:f>IF(OR(C136="",D136=""),"",C136*D136)</x:f>
      </x:c>
      <x:c r="F136" s="22" t="str">
        <x:f>IF(C136="","",C136^2)</x:f>
      </x:c>
      <x:c r="G136" s="22" t="str">
        <x:f>IF(D136="","",D136^2)</x:f>
      </x:c>
      <x:c r="H136" s="22" t="str">
        <x:f>IF(A136="","",Results!$B$15+Results!$B$14*A136)</x:f>
      </x:c>
      <x:c r="I136" s="22" t="str">
        <x:f>IF(OR(B136="",H136=""),"",B136-H136)</x:f>
      </x:c>
      <x:c r="J136" s="22" t="str">
        <x:f>IF(I136="","",I136^2)</x:f>
      </x:c>
      <x:c r="K136" s="22" t="str">
        <x:f>IF(H136="","",(H136-Results!$B$8)^2)</x:f>
      </x:c>
      <x:c r="L136" s="22" t="str">
        <x:f>IF(I136="","",ABS(I136))</x:f>
      </x:c>
    </x:row>
    <x:row r="137">
      <x:c r="A137" s="22" t="str">
        <x:f>IFERROR(INDEX(Data!$A$2:$AG$151,ROW()-1,MATCH(Setup!$B$4,Data!$A$1:$AG$1,0)),"")</x:f>
      </x:c>
      <x:c r="B137" s="22" t="str">
        <x:f>IFERROR(INDEX(Data!$A$2:$AG$151,ROW()-1,MATCH(Setup!$B$5,Data!$A$1:$AG$1,0)),"")</x:f>
      </x:c>
      <x:c r="C137" s="22" t="str">
        <x:f>IF(OR(A137="",B137=""),"",A137-Results!$B$7)</x:f>
      </x:c>
      <x:c r="D137" s="22" t="str">
        <x:f>IF(OR(A137="",B137=""),"",B137-Results!$B$8)</x:f>
      </x:c>
      <x:c r="E137" s="22" t="str">
        <x:f>IF(OR(C137="",D137=""),"",C137*D137)</x:f>
      </x:c>
      <x:c r="F137" s="22" t="str">
        <x:f>IF(C137="","",C137^2)</x:f>
      </x:c>
      <x:c r="G137" s="22" t="str">
        <x:f>IF(D137="","",D137^2)</x:f>
      </x:c>
      <x:c r="H137" s="22" t="str">
        <x:f>IF(A137="","",Results!$B$15+Results!$B$14*A137)</x:f>
      </x:c>
      <x:c r="I137" s="22" t="str">
        <x:f>IF(OR(B137="",H137=""),"",B137-H137)</x:f>
      </x:c>
      <x:c r="J137" s="22" t="str">
        <x:f>IF(I137="","",I137^2)</x:f>
      </x:c>
      <x:c r="K137" s="22" t="str">
        <x:f>IF(H137="","",(H137-Results!$B$8)^2)</x:f>
      </x:c>
      <x:c r="L137" s="22" t="str">
        <x:f>IF(I137="","",ABS(I137))</x:f>
      </x:c>
    </x:row>
    <x:row r="138">
      <x:c r="A138" s="22" t="str">
        <x:f>IFERROR(INDEX(Data!$A$2:$AG$151,ROW()-1,MATCH(Setup!$B$4,Data!$A$1:$AG$1,0)),"")</x:f>
      </x:c>
      <x:c r="B138" s="22" t="str">
        <x:f>IFERROR(INDEX(Data!$A$2:$AG$151,ROW()-1,MATCH(Setup!$B$5,Data!$A$1:$AG$1,0)),"")</x:f>
      </x:c>
      <x:c r="C138" s="22" t="str">
        <x:f>IF(OR(A138="",B138=""),"",A138-Results!$B$7)</x:f>
      </x:c>
      <x:c r="D138" s="22" t="str">
        <x:f>IF(OR(A138="",B138=""),"",B138-Results!$B$8)</x:f>
      </x:c>
      <x:c r="E138" s="22" t="str">
        <x:f>IF(OR(C138="",D138=""),"",C138*D138)</x:f>
      </x:c>
      <x:c r="F138" s="22" t="str">
        <x:f>IF(C138="","",C138^2)</x:f>
      </x:c>
      <x:c r="G138" s="22" t="str">
        <x:f>IF(D138="","",D138^2)</x:f>
      </x:c>
      <x:c r="H138" s="22" t="str">
        <x:f>IF(A138="","",Results!$B$15+Results!$B$14*A138)</x:f>
      </x:c>
      <x:c r="I138" s="22" t="str">
        <x:f>IF(OR(B138="",H138=""),"",B138-H138)</x:f>
      </x:c>
      <x:c r="J138" s="22" t="str">
        <x:f>IF(I138="","",I138^2)</x:f>
      </x:c>
      <x:c r="K138" s="22" t="str">
        <x:f>IF(H138="","",(H138-Results!$B$8)^2)</x:f>
      </x:c>
      <x:c r="L138" s="22" t="str">
        <x:f>IF(I138="","",ABS(I138))</x:f>
      </x:c>
    </x:row>
    <x:row r="139">
      <x:c r="A139" s="22" t="str">
        <x:f>IFERROR(INDEX(Data!$A$2:$AG$151,ROW()-1,MATCH(Setup!$B$4,Data!$A$1:$AG$1,0)),"")</x:f>
      </x:c>
      <x:c r="B139" s="22" t="str">
        <x:f>IFERROR(INDEX(Data!$A$2:$AG$151,ROW()-1,MATCH(Setup!$B$5,Data!$A$1:$AG$1,0)),"")</x:f>
      </x:c>
      <x:c r="C139" s="22" t="str">
        <x:f>IF(OR(A139="",B139=""),"",A139-Results!$B$7)</x:f>
      </x:c>
      <x:c r="D139" s="22" t="str">
        <x:f>IF(OR(A139="",B139=""),"",B139-Results!$B$8)</x:f>
      </x:c>
      <x:c r="E139" s="22" t="str">
        <x:f>IF(OR(C139="",D139=""),"",C139*D139)</x:f>
      </x:c>
      <x:c r="F139" s="22" t="str">
        <x:f>IF(C139="","",C139^2)</x:f>
      </x:c>
      <x:c r="G139" s="22" t="str">
        <x:f>IF(D139="","",D139^2)</x:f>
      </x:c>
      <x:c r="H139" s="22" t="str">
        <x:f>IF(A139="","",Results!$B$15+Results!$B$14*A139)</x:f>
      </x:c>
      <x:c r="I139" s="22" t="str">
        <x:f>IF(OR(B139="",H139=""),"",B139-H139)</x:f>
      </x:c>
      <x:c r="J139" s="22" t="str">
        <x:f>IF(I139="","",I139^2)</x:f>
      </x:c>
      <x:c r="K139" s="22" t="str">
        <x:f>IF(H139="","",(H139-Results!$B$8)^2)</x:f>
      </x:c>
      <x:c r="L139" s="22" t="str">
        <x:f>IF(I139="","",ABS(I139))</x:f>
      </x:c>
    </x:row>
    <x:row r="140">
      <x:c r="A140" s="22" t="str">
        <x:f>IFERROR(INDEX(Data!$A$2:$AG$151,ROW()-1,MATCH(Setup!$B$4,Data!$A$1:$AG$1,0)),"")</x:f>
      </x:c>
      <x:c r="B140" s="22" t="str">
        <x:f>IFERROR(INDEX(Data!$A$2:$AG$151,ROW()-1,MATCH(Setup!$B$5,Data!$A$1:$AG$1,0)),"")</x:f>
      </x:c>
      <x:c r="C140" s="22" t="str">
        <x:f>IF(OR(A140="",B140=""),"",A140-Results!$B$7)</x:f>
      </x:c>
      <x:c r="D140" s="22" t="str">
        <x:f>IF(OR(A140="",B140=""),"",B140-Results!$B$8)</x:f>
      </x:c>
      <x:c r="E140" s="22" t="str">
        <x:f>IF(OR(C140="",D140=""),"",C140*D140)</x:f>
      </x:c>
      <x:c r="F140" s="22" t="str">
        <x:f>IF(C140="","",C140^2)</x:f>
      </x:c>
      <x:c r="G140" s="22" t="str">
        <x:f>IF(D140="","",D140^2)</x:f>
      </x:c>
      <x:c r="H140" s="22" t="str">
        <x:f>IF(A140="","",Results!$B$15+Results!$B$14*A140)</x:f>
      </x:c>
      <x:c r="I140" s="22" t="str">
        <x:f>IF(OR(B140="",H140=""),"",B140-H140)</x:f>
      </x:c>
      <x:c r="J140" s="22" t="str">
        <x:f>IF(I140="","",I140^2)</x:f>
      </x:c>
      <x:c r="K140" s="22" t="str">
        <x:f>IF(H140="","",(H140-Results!$B$8)^2)</x:f>
      </x:c>
      <x:c r="L140" s="22" t="str">
        <x:f>IF(I140="","",ABS(I140))</x:f>
      </x:c>
    </x:row>
    <x:row r="141">
      <x:c r="A141" s="22" t="str">
        <x:f>IFERROR(INDEX(Data!$A$2:$AG$151,ROW()-1,MATCH(Setup!$B$4,Data!$A$1:$AG$1,0)),"")</x:f>
      </x:c>
      <x:c r="B141" s="22" t="str">
        <x:f>IFERROR(INDEX(Data!$A$2:$AG$151,ROW()-1,MATCH(Setup!$B$5,Data!$A$1:$AG$1,0)),"")</x:f>
      </x:c>
      <x:c r="C141" s="22" t="str">
        <x:f>IF(OR(A141="",B141=""),"",A141-Results!$B$7)</x:f>
      </x:c>
      <x:c r="D141" s="22" t="str">
        <x:f>IF(OR(A141="",B141=""),"",B141-Results!$B$8)</x:f>
      </x:c>
      <x:c r="E141" s="22" t="str">
        <x:f>IF(OR(C141="",D141=""),"",C141*D141)</x:f>
      </x:c>
      <x:c r="F141" s="22" t="str">
        <x:f>IF(C141="","",C141^2)</x:f>
      </x:c>
      <x:c r="G141" s="22" t="str">
        <x:f>IF(D141="","",D141^2)</x:f>
      </x:c>
      <x:c r="H141" s="22" t="str">
        <x:f>IF(A141="","",Results!$B$15+Results!$B$14*A141)</x:f>
      </x:c>
      <x:c r="I141" s="22" t="str">
        <x:f>IF(OR(B141="",H141=""),"",B141-H141)</x:f>
      </x:c>
      <x:c r="J141" s="22" t="str">
        <x:f>IF(I141="","",I141^2)</x:f>
      </x:c>
      <x:c r="K141" s="22" t="str">
        <x:f>IF(H141="","",(H141-Results!$B$8)^2)</x:f>
      </x:c>
      <x:c r="L141" s="22" t="str">
        <x:f>IF(I141="","",ABS(I141))</x:f>
      </x:c>
    </x:row>
    <x:row r="142">
      <x:c r="A142" s="22" t="str">
        <x:f>IFERROR(INDEX(Data!$A$2:$AG$151,ROW()-1,MATCH(Setup!$B$4,Data!$A$1:$AG$1,0)),"")</x:f>
      </x:c>
      <x:c r="B142" s="22" t="str">
        <x:f>IFERROR(INDEX(Data!$A$2:$AG$151,ROW()-1,MATCH(Setup!$B$5,Data!$A$1:$AG$1,0)),"")</x:f>
      </x:c>
      <x:c r="C142" s="22" t="str">
        <x:f>IF(OR(A142="",B142=""),"",A142-Results!$B$7)</x:f>
      </x:c>
      <x:c r="D142" s="22" t="str">
        <x:f>IF(OR(A142="",B142=""),"",B142-Results!$B$8)</x:f>
      </x:c>
      <x:c r="E142" s="22" t="str">
        <x:f>IF(OR(C142="",D142=""),"",C142*D142)</x:f>
      </x:c>
      <x:c r="F142" s="22" t="str">
        <x:f>IF(C142="","",C142^2)</x:f>
      </x:c>
      <x:c r="G142" s="22" t="str">
        <x:f>IF(D142="","",D142^2)</x:f>
      </x:c>
      <x:c r="H142" s="22" t="str">
        <x:f>IF(A142="","",Results!$B$15+Results!$B$14*A142)</x:f>
      </x:c>
      <x:c r="I142" s="22" t="str">
        <x:f>IF(OR(B142="",H142=""),"",B142-H142)</x:f>
      </x:c>
      <x:c r="J142" s="22" t="str">
        <x:f>IF(I142="","",I142^2)</x:f>
      </x:c>
      <x:c r="K142" s="22" t="str">
        <x:f>IF(H142="","",(H142-Results!$B$8)^2)</x:f>
      </x:c>
      <x:c r="L142" s="22" t="str">
        <x:f>IF(I142="","",ABS(I142))</x:f>
      </x:c>
    </x:row>
    <x:row r="143">
      <x:c r="A143" s="22" t="str">
        <x:f>IFERROR(INDEX(Data!$A$2:$AG$151,ROW()-1,MATCH(Setup!$B$4,Data!$A$1:$AG$1,0)),"")</x:f>
      </x:c>
      <x:c r="B143" s="22" t="str">
        <x:f>IFERROR(INDEX(Data!$A$2:$AG$151,ROW()-1,MATCH(Setup!$B$5,Data!$A$1:$AG$1,0)),"")</x:f>
      </x:c>
      <x:c r="C143" s="22" t="str">
        <x:f>IF(OR(A143="",B143=""),"",A143-Results!$B$7)</x:f>
      </x:c>
      <x:c r="D143" s="22" t="str">
        <x:f>IF(OR(A143="",B143=""),"",B143-Results!$B$8)</x:f>
      </x:c>
      <x:c r="E143" s="22" t="str">
        <x:f>IF(OR(C143="",D143=""),"",C143*D143)</x:f>
      </x:c>
      <x:c r="F143" s="22" t="str">
        <x:f>IF(C143="","",C143^2)</x:f>
      </x:c>
      <x:c r="G143" s="22" t="str">
        <x:f>IF(D143="","",D143^2)</x:f>
      </x:c>
      <x:c r="H143" s="22" t="str">
        <x:f>IF(A143="","",Results!$B$15+Results!$B$14*A143)</x:f>
      </x:c>
      <x:c r="I143" s="22" t="str">
        <x:f>IF(OR(B143="",H143=""),"",B143-H143)</x:f>
      </x:c>
      <x:c r="J143" s="22" t="str">
        <x:f>IF(I143="","",I143^2)</x:f>
      </x:c>
      <x:c r="K143" s="22" t="str">
        <x:f>IF(H143="","",(H143-Results!$B$8)^2)</x:f>
      </x:c>
      <x:c r="L143" s="22" t="str">
        <x:f>IF(I143="","",ABS(I143))</x:f>
      </x:c>
    </x:row>
    <x:row r="144">
      <x:c r="A144" s="22" t="str">
        <x:f>IFERROR(INDEX(Data!$A$2:$AG$151,ROW()-1,MATCH(Setup!$B$4,Data!$A$1:$AG$1,0)),"")</x:f>
      </x:c>
      <x:c r="B144" s="22" t="str">
        <x:f>IFERROR(INDEX(Data!$A$2:$AG$151,ROW()-1,MATCH(Setup!$B$5,Data!$A$1:$AG$1,0)),"")</x:f>
      </x:c>
      <x:c r="C144" s="22" t="str">
        <x:f>IF(OR(A144="",B144=""),"",A144-Results!$B$7)</x:f>
      </x:c>
      <x:c r="D144" s="22" t="str">
        <x:f>IF(OR(A144="",B144=""),"",B144-Results!$B$8)</x:f>
      </x:c>
      <x:c r="E144" s="22" t="str">
        <x:f>IF(OR(C144="",D144=""),"",C144*D144)</x:f>
      </x:c>
      <x:c r="F144" s="22" t="str">
        <x:f>IF(C144="","",C144^2)</x:f>
      </x:c>
      <x:c r="G144" s="22" t="str">
        <x:f>IF(D144="","",D144^2)</x:f>
      </x:c>
      <x:c r="H144" s="22" t="str">
        <x:f>IF(A144="","",Results!$B$15+Results!$B$14*A144)</x:f>
      </x:c>
      <x:c r="I144" s="22" t="str">
        <x:f>IF(OR(B144="",H144=""),"",B144-H144)</x:f>
      </x:c>
      <x:c r="J144" s="22" t="str">
        <x:f>IF(I144="","",I144^2)</x:f>
      </x:c>
      <x:c r="K144" s="22" t="str">
        <x:f>IF(H144="","",(H144-Results!$B$8)^2)</x:f>
      </x:c>
      <x:c r="L144" s="22" t="str">
        <x:f>IF(I144="","",ABS(I144))</x:f>
      </x:c>
    </x:row>
    <x:row r="145">
      <x:c r="A145" s="22" t="str">
        <x:f>IFERROR(INDEX(Data!$A$2:$AG$151,ROW()-1,MATCH(Setup!$B$4,Data!$A$1:$AG$1,0)),"")</x:f>
      </x:c>
      <x:c r="B145" s="22" t="str">
        <x:f>IFERROR(INDEX(Data!$A$2:$AG$151,ROW()-1,MATCH(Setup!$B$5,Data!$A$1:$AG$1,0)),"")</x:f>
      </x:c>
      <x:c r="C145" s="22" t="str">
        <x:f>IF(OR(A145="",B145=""),"",A145-Results!$B$7)</x:f>
      </x:c>
      <x:c r="D145" s="22" t="str">
        <x:f>IF(OR(A145="",B145=""),"",B145-Results!$B$8)</x:f>
      </x:c>
      <x:c r="E145" s="22" t="str">
        <x:f>IF(OR(C145="",D145=""),"",C145*D145)</x:f>
      </x:c>
      <x:c r="F145" s="22" t="str">
        <x:f>IF(C145="","",C145^2)</x:f>
      </x:c>
      <x:c r="G145" s="22" t="str">
        <x:f>IF(D145="","",D145^2)</x:f>
      </x:c>
      <x:c r="H145" s="22" t="str">
        <x:f>IF(A145="","",Results!$B$15+Results!$B$14*A145)</x:f>
      </x:c>
      <x:c r="I145" s="22" t="str">
        <x:f>IF(OR(B145="",H145=""),"",B145-H145)</x:f>
      </x:c>
      <x:c r="J145" s="22" t="str">
        <x:f>IF(I145="","",I145^2)</x:f>
      </x:c>
      <x:c r="K145" s="22" t="str">
        <x:f>IF(H145="","",(H145-Results!$B$8)^2)</x:f>
      </x:c>
      <x:c r="L145" s="22" t="str">
        <x:f>IF(I145="","",ABS(I145))</x:f>
      </x:c>
    </x:row>
    <x:row r="146">
      <x:c r="A146" s="22" t="str">
        <x:f>IFERROR(INDEX(Data!$A$2:$AG$151,ROW()-1,MATCH(Setup!$B$4,Data!$A$1:$AG$1,0)),"")</x:f>
      </x:c>
      <x:c r="B146" s="22" t="str">
        <x:f>IFERROR(INDEX(Data!$A$2:$AG$151,ROW()-1,MATCH(Setup!$B$5,Data!$A$1:$AG$1,0)),"")</x:f>
      </x:c>
      <x:c r="C146" s="22" t="str">
        <x:f>IF(OR(A146="",B146=""),"",A146-Results!$B$7)</x:f>
      </x:c>
      <x:c r="D146" s="22" t="str">
        <x:f>IF(OR(A146="",B146=""),"",B146-Results!$B$8)</x:f>
      </x:c>
      <x:c r="E146" s="22" t="str">
        <x:f>IF(OR(C146="",D146=""),"",C146*D146)</x:f>
      </x:c>
      <x:c r="F146" s="22" t="str">
        <x:f>IF(C146="","",C146^2)</x:f>
      </x:c>
      <x:c r="G146" s="22" t="str">
        <x:f>IF(D146="","",D146^2)</x:f>
      </x:c>
      <x:c r="H146" s="22" t="str">
        <x:f>IF(A146="","",Results!$B$15+Results!$B$14*A146)</x:f>
      </x:c>
      <x:c r="I146" s="22" t="str">
        <x:f>IF(OR(B146="",H146=""),"",B146-H146)</x:f>
      </x:c>
      <x:c r="J146" s="22" t="str">
        <x:f>IF(I146="","",I146^2)</x:f>
      </x:c>
      <x:c r="K146" s="22" t="str">
        <x:f>IF(H146="","",(H146-Results!$B$8)^2)</x:f>
      </x:c>
      <x:c r="L146" s="22" t="str">
        <x:f>IF(I146="","",ABS(I146))</x:f>
      </x:c>
    </x:row>
    <x:row r="147">
      <x:c r="A147" s="22" t="str">
        <x:f>IFERROR(INDEX(Data!$A$2:$AG$151,ROW()-1,MATCH(Setup!$B$4,Data!$A$1:$AG$1,0)),"")</x:f>
      </x:c>
      <x:c r="B147" s="22" t="str">
        <x:f>IFERROR(INDEX(Data!$A$2:$AG$151,ROW()-1,MATCH(Setup!$B$5,Data!$A$1:$AG$1,0)),"")</x:f>
      </x:c>
      <x:c r="C147" s="22" t="str">
        <x:f>IF(OR(A147="",B147=""),"",A147-Results!$B$7)</x:f>
      </x:c>
      <x:c r="D147" s="22" t="str">
        <x:f>IF(OR(A147="",B147=""),"",B147-Results!$B$8)</x:f>
      </x:c>
      <x:c r="E147" s="22" t="str">
        <x:f>IF(OR(C147="",D147=""),"",C147*D147)</x:f>
      </x:c>
      <x:c r="F147" s="22" t="str">
        <x:f>IF(C147="","",C147^2)</x:f>
      </x:c>
      <x:c r="G147" s="22" t="str">
        <x:f>IF(D147="","",D147^2)</x:f>
      </x:c>
      <x:c r="H147" s="22" t="str">
        <x:f>IF(A147="","",Results!$B$15+Results!$B$14*A147)</x:f>
      </x:c>
      <x:c r="I147" s="22" t="str">
        <x:f>IF(OR(B147="",H147=""),"",B147-H147)</x:f>
      </x:c>
      <x:c r="J147" s="22" t="str">
        <x:f>IF(I147="","",I147^2)</x:f>
      </x:c>
      <x:c r="K147" s="22" t="str">
        <x:f>IF(H147="","",(H147-Results!$B$8)^2)</x:f>
      </x:c>
      <x:c r="L147" s="22" t="str">
        <x:f>IF(I147="","",ABS(I147))</x:f>
      </x:c>
    </x:row>
    <x:row r="148">
      <x:c r="A148" s="22" t="str">
        <x:f>IFERROR(INDEX(Data!$A$2:$AG$151,ROW()-1,MATCH(Setup!$B$4,Data!$A$1:$AG$1,0)),"")</x:f>
      </x:c>
      <x:c r="B148" s="22" t="str">
        <x:f>IFERROR(INDEX(Data!$A$2:$AG$151,ROW()-1,MATCH(Setup!$B$5,Data!$A$1:$AG$1,0)),"")</x:f>
      </x:c>
      <x:c r="C148" s="22" t="str">
        <x:f>IF(OR(A148="",B148=""),"",A148-Results!$B$7)</x:f>
      </x:c>
      <x:c r="D148" s="22" t="str">
        <x:f>IF(OR(A148="",B148=""),"",B148-Results!$B$8)</x:f>
      </x:c>
      <x:c r="E148" s="22" t="str">
        <x:f>IF(OR(C148="",D148=""),"",C148*D148)</x:f>
      </x:c>
      <x:c r="F148" s="22" t="str">
        <x:f>IF(C148="","",C148^2)</x:f>
      </x:c>
      <x:c r="G148" s="22" t="str">
        <x:f>IF(D148="","",D148^2)</x:f>
      </x:c>
      <x:c r="H148" s="22" t="str">
        <x:f>IF(A148="","",Results!$B$15+Results!$B$14*A148)</x:f>
      </x:c>
      <x:c r="I148" s="22" t="str">
        <x:f>IF(OR(B148="",H148=""),"",B148-H148)</x:f>
      </x:c>
      <x:c r="J148" s="22" t="str">
        <x:f>IF(I148="","",I148^2)</x:f>
      </x:c>
      <x:c r="K148" s="22" t="str">
        <x:f>IF(H148="","",(H148-Results!$B$8)^2)</x:f>
      </x:c>
      <x:c r="L148" s="22" t="str">
        <x:f>IF(I148="","",ABS(I148))</x:f>
      </x:c>
    </x:row>
    <x:row r="149">
      <x:c r="A149" s="22" t="str">
        <x:f>IFERROR(INDEX(Data!$A$2:$AG$151,ROW()-1,MATCH(Setup!$B$4,Data!$A$1:$AG$1,0)),"")</x:f>
      </x:c>
      <x:c r="B149" s="22" t="str">
        <x:f>IFERROR(INDEX(Data!$A$2:$AG$151,ROW()-1,MATCH(Setup!$B$5,Data!$A$1:$AG$1,0)),"")</x:f>
      </x:c>
      <x:c r="C149" s="22" t="str">
        <x:f>IF(OR(A149="",B149=""),"",A149-Results!$B$7)</x:f>
      </x:c>
      <x:c r="D149" s="22" t="str">
        <x:f>IF(OR(A149="",B149=""),"",B149-Results!$B$8)</x:f>
      </x:c>
      <x:c r="E149" s="22" t="str">
        <x:f>IF(OR(C149="",D149=""),"",C149*D149)</x:f>
      </x:c>
      <x:c r="F149" s="22" t="str">
        <x:f>IF(C149="","",C149^2)</x:f>
      </x:c>
      <x:c r="G149" s="22" t="str">
        <x:f>IF(D149="","",D149^2)</x:f>
      </x:c>
      <x:c r="H149" s="22" t="str">
        <x:f>IF(A149="","",Results!$B$15+Results!$B$14*A149)</x:f>
      </x:c>
      <x:c r="I149" s="22" t="str">
        <x:f>IF(OR(B149="",H149=""),"",B149-H149)</x:f>
      </x:c>
      <x:c r="J149" s="22" t="str">
        <x:f>IF(I149="","",I149^2)</x:f>
      </x:c>
      <x:c r="K149" s="22" t="str">
        <x:f>IF(H149="","",(H149-Results!$B$8)^2)</x:f>
      </x:c>
      <x:c r="L149" s="22" t="str">
        <x:f>IF(I149="","",ABS(I149))</x:f>
      </x:c>
    </x:row>
    <x:row r="150">
      <x:c r="A150" s="22" t="str">
        <x:f>IFERROR(INDEX(Data!$A$2:$AG$151,ROW()-1,MATCH(Setup!$B$4,Data!$A$1:$AG$1,0)),"")</x:f>
      </x:c>
      <x:c r="B150" s="22" t="str">
        <x:f>IFERROR(INDEX(Data!$A$2:$AG$151,ROW()-1,MATCH(Setup!$B$5,Data!$A$1:$AG$1,0)),"")</x:f>
      </x:c>
      <x:c r="C150" s="22" t="str">
        <x:f>IF(OR(A150="",B150=""),"",A150-Results!$B$7)</x:f>
      </x:c>
      <x:c r="D150" s="22" t="str">
        <x:f>IF(OR(A150="",B150=""),"",B150-Results!$B$8)</x:f>
      </x:c>
      <x:c r="E150" s="22" t="str">
        <x:f>IF(OR(C150="",D150=""),"",C150*D150)</x:f>
      </x:c>
      <x:c r="F150" s="22" t="str">
        <x:f>IF(C150="","",C150^2)</x:f>
      </x:c>
      <x:c r="G150" s="22" t="str">
        <x:f>IF(D150="","",D150^2)</x:f>
      </x:c>
      <x:c r="H150" s="22" t="str">
        <x:f>IF(A150="","",Results!$B$15+Results!$B$14*A150)</x:f>
      </x:c>
      <x:c r="I150" s="22" t="str">
        <x:f>IF(OR(B150="",H150=""),"",B150-H150)</x:f>
      </x:c>
      <x:c r="J150" s="22" t="str">
        <x:f>IF(I150="","",I150^2)</x:f>
      </x:c>
      <x:c r="K150" s="22" t="str">
        <x:f>IF(H150="","",(H150-Results!$B$8)^2)</x:f>
      </x:c>
      <x:c r="L150" s="22" t="str">
        <x:f>IF(I150="","",ABS(I150))</x:f>
      </x:c>
    </x:row>
    <x:row r="151">
      <x:c r="A151" s="22" t="str">
        <x:f>IFERROR(INDEX(Data!$A$2:$AG$151,ROW()-1,MATCH(Setup!$B$4,Data!$A$1:$AG$1,0)),"")</x:f>
      </x:c>
      <x:c r="B151" s="22" t="str">
        <x:f>IFERROR(INDEX(Data!$A$2:$AG$151,ROW()-1,MATCH(Setup!$B$5,Data!$A$1:$AG$1,0)),"")</x:f>
      </x:c>
      <x:c r="C151" s="22" t="str">
        <x:f>IF(OR(A151="",B151=""),"",A151-Results!$B$7)</x:f>
      </x:c>
      <x:c r="D151" s="22" t="str">
        <x:f>IF(OR(A151="",B151=""),"",B151-Results!$B$8)</x:f>
      </x:c>
      <x:c r="E151" s="22" t="str">
        <x:f>IF(OR(C151="",D151=""),"",C151*D151)</x:f>
      </x:c>
      <x:c r="F151" s="22" t="str">
        <x:f>IF(C151="","",C151^2)</x:f>
      </x:c>
      <x:c r="G151" s="22" t="str">
        <x:f>IF(D151="","",D151^2)</x:f>
      </x:c>
      <x:c r="H151" s="22" t="str">
        <x:f>IF(A151="","",Results!$B$15+Results!$B$14*A151)</x:f>
      </x:c>
      <x:c r="I151" s="22" t="str">
        <x:f>IF(OR(B151="",H151=""),"",B151-H151)</x:f>
      </x:c>
      <x:c r="J151" s="22" t="str">
        <x:f>IF(I151="","",I151^2)</x:f>
      </x:c>
      <x:c r="K151" s="22" t="str">
        <x:f>IF(H151="","",(H151-Results!$B$8)^2)</x:f>
      </x:c>
      <x:c r="L151" s="22" t="str">
        <x:f>IF(I151="","",ABS(I151))</x:f>
      </x:c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25" hidden="0" customWidth="1"/>
    <x:col min="2" max="2" width="25" hidden="0" customWidth="1"/>
    <x:col min="3" max="3" width="38" hidden="0" customWidth="1"/>
    <x:col min="4" max="4" width="38" hidden="0" customWidth="1"/>
  </x:cols>
  <x:sheetData>
    <x:row r="1">
      <x:c r="A1" s="4" t="str">
        <x:v>Correlation vs Regression Results</x:v>
      </x:c>
      <x:c r="B1" s="4"/>
      <x:c r="C1" s="4"/>
      <x:c r="D1" s="4"/>
    </x:row>
    <x:row r="3">
      <x:c r="A3" s="17" t="str">
        <x:v>Metric</x:v>
      </x:c>
      <x:c r="B3" s="17" t="str">
        <x:v>Value</x:v>
      </x:c>
      <x:c r="C3" s="17" t="str">
        <x:v>Explanation</x:v>
      </x:c>
      <x:c r="D3" s="17" t="str">
        <x:v>Formula / method</x:v>
      </x:c>
    </x:row>
    <x:row r="4">
      <x:c r="A4" s="26" t="str">
        <x:v>X variable</x:v>
      </x:c>
      <x:c r="B4" s="27" t="str">
        <x:f>Setup!$B$4</x:f>
        <x:v>G2</x:v>
      </x:c>
      <x:c r="C4" s="12" t="str">
        <x:v>Predictor used in both correlation and regression.</x:v>
      </x:c>
      <x:c r="D4" s="12" t="str">
        <x:v>Setup value</x:v>
      </x:c>
    </x:row>
    <x:row r="5">
      <x:c r="A5" s="26" t="str">
        <x:v>Y variable</x:v>
      </x:c>
      <x:c r="B5" s="27" t="str">
        <x:f>Setup!$B$5</x:f>
        <x:v>G3</x:v>
      </x:c>
      <x:c r="C5" s="12" t="str">
        <x:v>Outcome used in both correlation and regression.</x:v>
      </x:c>
      <x:c r="D5" s="12" t="str">
        <x:v>Setup value</x:v>
      </x:c>
    </x:row>
    <x:row r="6">
      <x:c r="A6" s="26" t="str">
        <x:v>Valid n</x:v>
      </x:c>
      <x:c r="B6" s="27" t="n">
        <x:f>COUNT(Calculations!$B$2:$B$151)</x:f>
        <x:v>30</x:v>
      </x:c>
      <x:c r="C6" s="12" t="str">
        <x:v>Number of complete numeric pairs.</x:v>
      </x:c>
      <x:c r="D6" s="12" t="str">
        <x:v>COUNT(Y)</x:v>
      </x:c>
    </x:row>
    <x:row r="7">
      <x:c r="A7" s="26" t="str">
        <x:v>Mean X</x:v>
      </x:c>
      <x:c r="B7" s="27" t="n">
        <x:f>AVERAGE(Calculations!$A$2:$A$151)</x:f>
        <x:v>15.633333333333333</x:v>
      </x:c>
      <x:c r="C7" s="12" t="str">
        <x:v>Average predictor value.</x:v>
      </x:c>
      <x:c r="D7" s="12" t="str">
        <x:v>AVERAGE(X)</x:v>
      </x:c>
    </x:row>
    <x:row r="8">
      <x:c r="A8" s="26" t="str">
        <x:v>Mean Y</x:v>
      </x:c>
      <x:c r="B8" s="27" t="n">
        <x:f>AVERAGE(Calculations!$B$2:$B$151)</x:f>
        <x:v>15.133333333333333</x:v>
      </x:c>
      <x:c r="C8" s="12" t="str">
        <x:v>Average outcome value.</x:v>
      </x:c>
      <x:c r="D8" s="12" t="str">
        <x:v>AVERAGE(Y)</x:v>
      </x:c>
    </x:row>
    <x:row r="9">
      <x:c r="A9" s="26" t="str">
        <x:v>Sample SD X</x:v>
      </x:c>
      <x:c r="B9" s="27" t="n">
        <x:f>STDEV.S(Calculations!$A$2:$A$151)</x:f>
        <x:v>2.7352530404703512</x:v>
      </x:c>
      <x:c r="C9" s="12" t="str">
        <x:v>Sample spread of predictor.</x:v>
      </x:c>
      <x:c r="D9" s="12" t="str">
        <x:v>STDEV.S(X)</x:v>
      </x:c>
    </x:row>
    <x:row r="10">
      <x:c r="A10" s="26" t="str">
        <x:v>Sample SD Y</x:v>
      </x:c>
      <x:c r="B10" s="27" t="n">
        <x:f>STDEV.S(Calculations!$B$2:$B$151)</x:f>
        <x:v>2.7003618318641123</x:v>
      </x:c>
      <x:c r="C10" s="12" t="str">
        <x:v>Sample spread of outcome.</x:v>
      </x:c>
      <x:c r="D10" s="12" t="str">
        <x:v>STDEV.S(Y)</x:v>
      </x:c>
    </x:row>
    <x:row r="11">
      <x:c r="A11" s="26" t="str">
        <x:v>Sample covariance</x:v>
      </x:c>
      <x:c r="B11" s="27" t="n">
        <x:f>SUM(Calculations!$E$2:$E$151)/(B6-1)</x:f>
        <x:v>7.257471264367816</x:v>
      </x:c>
      <x:c r="C11" s="12" t="str">
        <x:v>Shared linear variation in original units.</x:v>
      </x:c>
      <x:c r="D11" s="12" t="str">
        <x:v>Sxy/(n-1)</x:v>
      </x:c>
    </x:row>
    <x:row r="12">
      <x:c r="A12" s="26" t="str">
        <x:v>Pearson r</x:v>
      </x:c>
      <x:c r="B12" s="27" t="n">
        <x:f>CORREL(Calculations!$A$2:$A$151,Calculations!$B$2:$B$151)</x:f>
        <x:v>0.9825753271471179</x:v>
      </x:c>
      <x:c r="C12" s="12" t="str">
        <x:v>Strength/direction of linear relationship.</x:v>
      </x:c>
      <x:c r="D12" s="12" t="str">
        <x:v>CORREL(X,Y)</x:v>
      </x:c>
    </x:row>
    <x:row r="13">
      <x:c r="A13" s="26" t="str">
        <x:v>Pearson r squared</x:v>
      </x:c>
      <x:c r="B13" s="27" t="n">
        <x:f>B12^2</x:f>
        <x:v>0.9654542735182658</x:v>
      </x:c>
      <x:c r="C13" s="12" t="str">
        <x:v>Squared correlation.</x:v>
      </x:c>
      <x:c r="D13" s="12" t="str">
        <x:v>r^2</x:v>
      </x:c>
    </x:row>
    <x:row r="14">
      <x:c r="A14" s="26" t="str">
        <x:v>Regression slope</x:v>
      </x:c>
      <x:c r="B14" s="27" t="n">
        <x:f>SUM(Calculations!$E$2:$E$151)/SUM(Calculations!$F$2:$F$151)</x:f>
        <x:v>0.9700414810262712</x:v>
      </x:c>
      <x:c r="C14" s="12" t="str">
        <x:v>Expected Y change per 1-unit X increase.</x:v>
      </x:c>
      <x:c r="D14" s="12" t="str">
        <x:v>Sxy/Sxx</x:v>
      </x:c>
    </x:row>
    <x:row r="15">
      <x:c r="A15" s="26" t="str">
        <x:v>Regression intercept</x:v>
      </x:c>
      <x:c r="B15" s="27" t="n">
        <x:f>B8-B14*B7</x:f>
        <x:v>-0.03164848671070608</x:v>
      </x:c>
      <x:c r="C15" s="12" t="str">
        <x:v>Predicted Y when X equals zero.</x:v>
      </x:c>
      <x:c r="D15" s="12" t="str">
        <x:v>MeanY - slope*MeanX</x:v>
      </x:c>
    </x:row>
    <x:row r="16">
      <x:c r="A16" s="26" t="str">
        <x:v>Equation</x:v>
      </x:c>
      <x:c r="B16" s="27" t="str">
        <x:f>"Y = "&amp;TEXT(B15,"0.000")&amp;" + "&amp;TEXT(B14,"0.000")&amp;"X"</x:f>
        <x:v>Y = -0.032 + 0.970X</x:v>
      </x:c>
      <x:c r="C16" s="12" t="str">
        <x:v>Simple linear regression equation.</x:v>
      </x:c>
      <x:c r="D16" s="12" t="str">
        <x:v>b0 + b1X</x:v>
      </x:c>
    </x:row>
    <x:row r="17">
      <x:c r="A17" s="26" t="str">
        <x:v>SST total</x:v>
      </x:c>
      <x:c r="B17" s="27" t="n">
        <x:f>SUM(Calculations!$G$2:$G$151)</x:f>
        <x:v>211.4666666666666</x:v>
      </x:c>
      <x:c r="C17" s="12" t="str">
        <x:v>Total Y variation.</x:v>
      </x:c>
      <x:c r="D17" s="12" t="str">
        <x:v>SUM(Y dev squared)</x:v>
      </x:c>
    </x:row>
    <x:row r="18">
      <x:c r="A18" s="26" t="str">
        <x:v>SSR regression</x:v>
      </x:c>
      <x:c r="B18" s="27" t="n">
        <x:f>SUM(Calculations!$K$2:$K$151)</x:f>
        <x:v>204.16139703999605</x:v>
      </x:c>
      <x:c r="C18" s="12" t="str">
        <x:v>Explained variation.</x:v>
      </x:c>
      <x:c r="D18" s="12" t="str">
        <x:v>SUM((Yhat-MeanY)^2)</x:v>
      </x:c>
    </x:row>
    <x:row r="19">
      <x:c r="A19" s="26" t="str">
        <x:v>SSE residual</x:v>
      </x:c>
      <x:c r="B19" s="27" t="n">
        <x:f>SUM(Calculations!$J$2:$J$151)</x:f>
        <x:v>7.305269626670764</x:v>
      </x:c>
      <x:c r="C19" s="12" t="str">
        <x:v>Unexplained variation.</x:v>
      </x:c>
      <x:c r="D19" s="12" t="str">
        <x:v>SUM(residual^2)</x:v>
      </x:c>
    </x:row>
    <x:row r="20">
      <x:c r="A20" s="26" t="str">
        <x:v>Regression R squared</x:v>
      </x:c>
      <x:c r="B20" s="27" t="n">
        <x:f>B18/B17</x:f>
        <x:v>0.9654542735182665</x:v>
      </x:c>
      <x:c r="C20" s="12" t="str">
        <x:v>Proportion of Y variation explained.</x:v>
      </x:c>
      <x:c r="D20" s="12" t="str">
        <x:v>SSR/SST</x:v>
      </x:c>
    </x:row>
    <x:row r="21">
      <x:c r="A21" s="26" t="str">
        <x:v>RMSE</x:v>
      </x:c>
      <x:c r="B21" s="27" t="n">
        <x:f>SQRT(B19/(B6-2))</x:f>
        <x:v>0.5107861457271653</x:v>
      </x:c>
      <x:c r="C21" s="12" t="str">
        <x:v>Typical residual error in Y units.</x:v>
      </x:c>
      <x:c r="D21" s="12" t="str">
        <x:v>SQRT(MSE)</x:v>
      </x:c>
    </x:row>
    <x:row r="22">
      <x:c r="A22" s="26" t="str">
        <x:v>MAE</x:v>
      </x:c>
      <x:c r="B22" s="27" t="n">
        <x:f>AVERAGE(Calculations!$L$2:$L$151)</x:f>
        <x:v>0.48701797511138434</x:v>
      </x:c>
      <x:c r="C22" s="12" t="str">
        <x:v>Average absolute prediction error.</x:v>
      </x:c>
      <x:c r="D22" s="12" t="str">
        <x:v>AVERAGE(abs residual)</x:v>
      </x:c>
    </x:row>
    <x:row r="23">
      <x:c r="A23" s="26" t="str">
        <x:v>F statistic</x:v>
      </x:c>
      <x:c r="B23" s="27" t="n">
        <x:f>(B18/1)/(B19/(B6-2))</x:f>
        <x:v>782.519935506485</x:v>
      </x:c>
      <x:c r="C23" s="12" t="str">
        <x:v>Overall model test.</x:v>
      </x:c>
      <x:c r="D23" s="12" t="str">
        <x:v>MSR/MSE</x:v>
      </x:c>
    </x:row>
    <x:row r="24">
      <x:c r="A24" s="26" t="str">
        <x:v>Regression p-value</x:v>
      </x:c>
      <x:c r="B24" s="27" t="n">
        <x:f>F.DIST.RT(B23,1,B6-2)</x:f>
        <x:v>0</x:v>
      </x:c>
      <x:c r="C24" s="12" t="str">
        <x:v>Model p-value.</x:v>
      </x:c>
      <x:c r="D24" s="12" t="str">
        <x:v>F.DIST.RT</x:v>
      </x:c>
    </x:row>
    <x:row r="25">
      <x:c r="A25" s="26" t="str">
        <x:v>Slope standard error</x:v>
      </x:c>
      <x:c r="B25" s="27" t="n">
        <x:f>SQRT((B19/(B6-2))/SUM(Calculations!$F$2:$F$151))</x:f>
        <x:v>0.034677086420731466</x:v>
      </x:c>
      <x:c r="C25" s="12" t="str">
        <x:v>Standard error of slope.</x:v>
      </x:c>
      <x:c r="D25" s="12" t="str">
        <x:v>SQRT(MSE/Sxx)</x:v>
      </x:c>
    </x:row>
    <x:row r="26">
      <x:c r="A26" s="26" t="str">
        <x:v>Slope t statistic</x:v>
      </x:c>
      <x:c r="B26" s="27" t="n">
        <x:f>B14/B25</x:f>
        <x:v>27.973557791358687</x:v>
      </x:c>
      <x:c r="C26" s="12" t="str">
        <x:v>Test statistic for slope.</x:v>
      </x:c>
      <x:c r="D26" s="12" t="str">
        <x:v>slope/SE</x:v>
      </x:c>
    </x:row>
    <x:row r="27">
      <x:c r="A27" s="26" t="str">
        <x:v>Slope p-value</x:v>
      </x:c>
      <x:c r="B27" s="27" t="e">
        <x:f>T.DIST.2T(ABS(B26),B6-2)</x:f>
      </x:c>
      <x:c r="C27" s="12" t="str">
        <x:v>Two-tailed p-value for slope.</x:v>
      </x:c>
      <x:c r="D27" s="12" t="str">
        <x:v>T.DIST.2T</x:v>
      </x:c>
    </x:row>
    <x:row r="28">
      <x:c r="A28" s="26" t="str">
        <x:v>Slope CI lower</x:v>
      </x:c>
      <x:c r="B28" s="27" t="e">
        <x:f>B14-T.INV.2T(Setup!$B$6,B6-2)*B25</x:f>
      </x:c>
      <x:c r="C28" s="12" t="str">
        <x:v>Lower 95% CI for slope.</x:v>
      </x:c>
      <x:c r="D28" s="12" t="str">
        <x:v>slope - tcrit*SE</x:v>
      </x:c>
    </x:row>
    <x:row r="29">
      <x:c r="A29" s="26" t="str">
        <x:v>Slope CI upper</x:v>
      </x:c>
      <x:c r="B29" s="27" t="e">
        <x:f>B14+T.INV.2T(Setup!$B$6,B6-2)*B25</x:f>
      </x:c>
      <x:c r="C29" s="12" t="str">
        <x:v>Upper 95% CI for slope.</x:v>
      </x:c>
      <x:c r="D29" s="12" t="str">
        <x:v>slope + tcrit*SE</x:v>
      </x:c>
    </x:row>
    <x:row r="30">
      <x:c r="A30" s="26" t="str">
        <x:v>Decision</x:v>
      </x:c>
      <x:c r="B30" s="27" t="str">
        <x:f>IF(B24&lt;Setup!$B$6,"Significant linear relationship at selected alpha.","Not significant at selected alpha.")</x:f>
        <x:v>Significant linear relationship at selected alpha.</x:v>
      </x:c>
      <x:c r="C30" s="12" t="str">
        <x:v>Decision using alpha.</x:v>
      </x:c>
      <x:c r="D30" s="12" t="str">
        <x:v>IF(p&lt;alpha)</x:v>
      </x:c>
    </x:row>
    <x:row r="31">
      <x:c r="A31" s="26" t="str">
        <x:v>Key link</x:v>
      </x:c>
      <x:c r="B31" s="27" t="str">
        <x:f>"Simple regression R² equals Pearson r²: "&amp;TEXT(B13,"0.0000")&amp;" vs "&amp;TEXT(B20,"0.0000")</x:f>
        <x:v>Simple regression R² equals Pearson r²: 0.9655 vs 0.9655</x:v>
      </x:c>
      <x:c r="C31" s="12" t="str">
        <x:v>Central link between methods.</x:v>
      </x:c>
      <x:c r="D31" s="12" t="str">
        <x:v>Compare r² and R²</x:v>
      </x:c>
    </x:row>
  </x:sheetData>
  <x:mergeCells>
    <x:mergeCell ref="A1:D1"/>
  </x:mergeCells>
  <x:pageMargins left="0.7" right="0.7" top="0.75" bottom="0.75" header="0.3" footer="0.3"/>
  <x:drawing xmlns:r="http://schemas.openxmlformats.org/officeDocument/2006/relationships" r:id="Rc512efe397eb4065"/>
</x:worksheet>
</file>

<file path=xl/worksheets/sheet6.xml><?xml version="1.0" encoding="utf-8"?>
<x:worksheet xmlns:x="http://schemas.openxmlformats.org/spreadsheetml/2006/main">
  <x:sheetFormatPr defaultRowHeight="15"/>
  <x:cols>
    <x:col min="1" max="1" width="25" hidden="0" customWidth="1"/>
    <x:col min="2" max="2" width="32" hidden="0" customWidth="1"/>
    <x:col min="3" max="3" width="25" hidden="0" customWidth="1"/>
    <x:col min="4" max="4" width="36" hidden="0" customWidth="1"/>
    <x:col min="5" max="5" width="36" hidden="0" customWidth="1"/>
  </x:cols>
  <x:sheetData>
    <x:row r="1">
      <x:c r="A1" s="4" t="str">
        <x:v>Formula Guide: Correlation vs Regression</x:v>
      </x:c>
      <x:c r="B1" s="4"/>
      <x:c r="C1" s="4"/>
      <x:c r="D1" s="4"/>
      <x:c r="E1" s="4"/>
    </x:row>
    <x:row r="3">
      <x:c r="A3" s="17" t="str">
        <x:v>Concept</x:v>
      </x:c>
      <x:c r="B3" s="17" t="str">
        <x:v>Formula</x:v>
      </x:c>
      <x:c r="C3" s="17" t="str">
        <x:v>Excel reference</x:v>
      </x:c>
      <x:c r="D3" s="17" t="str">
        <x:v>Meaning</x:v>
      </x:c>
      <x:c r="E3" s="17" t="str">
        <x:v>Reporting note</x:v>
      </x:c>
    </x:row>
    <x:row r="4">
      <x:c r="A4" s="9" t="str">
        <x:v>Pearson r</x:v>
      </x:c>
      <x:c r="B4" t="str">
        <x:v>r = Sxy / sqrt(Sxx*Syy)</x:v>
      </x:c>
      <x:c r="C4" t="str">
        <x:v>Results!B13</x:v>
      </x:c>
      <x:c r="D4" t="str">
        <x:v>Linear association.</x:v>
      </x:c>
      <x:c r="E4" t="str">
        <x:v>Report strength and direction.</x:v>
      </x:c>
    </x:row>
    <x:row r="5">
      <x:c r="A5" s="9" t="str">
        <x:v>r squared</x:v>
      </x:c>
      <x:c r="B5" t="str">
        <x:v>r²</x:v>
      </x:c>
      <x:c r="C5" t="str">
        <x:v>Results!B14</x:v>
      </x:c>
      <x:c r="D5" t="str">
        <x:v>Squared correlation.</x:v>
      </x:c>
      <x:c r="E5" t="str">
        <x:v>Equals R² in simple regression.</x:v>
      </x:c>
    </x:row>
    <x:row r="6">
      <x:c r="A6" s="9" t="str">
        <x:v>Slope</x:v>
      </x:c>
      <x:c r="B6" t="str">
        <x:v>b1 = Sxy / Sxx</x:v>
      </x:c>
      <x:c r="C6" t="str">
        <x:v>Results!B15</x:v>
      </x:c>
      <x:c r="D6" t="str">
        <x:v>Y change per X unit.</x:v>
      </x:c>
      <x:c r="E6" t="str">
        <x:v>Report with CI and p-value.</x:v>
      </x:c>
    </x:row>
    <x:row r="7">
      <x:c r="A7" s="9" t="str">
        <x:v>Intercept</x:v>
      </x:c>
      <x:c r="B7" t="str">
        <x:v>b0 = MeanY - b1*MeanX</x:v>
      </x:c>
      <x:c r="C7" t="str">
        <x:v>Results!B16</x:v>
      </x:c>
      <x:c r="D7" t="str">
        <x:v>Predicted Y when X=0.</x:v>
      </x:c>
      <x:c r="E7" t="str">
        <x:v>Only meaningful if zero X is meaningful.</x:v>
      </x:c>
    </x:row>
    <x:row r="8">
      <x:c r="A8" s="9" t="str">
        <x:v>Predicted Y</x:v>
      </x:c>
      <x:c r="B8" t="str">
        <x:v>Yhat = b0 + b1X</x:v>
      </x:c>
      <x:c r="C8" t="str">
        <x:v>Calculations!H:H</x:v>
      </x:c>
      <x:c r="D8" t="str">
        <x:v>Fitted value.</x:v>
      </x:c>
      <x:c r="E8" t="str">
        <x:v>Used to compute residuals.</x:v>
      </x:c>
    </x:row>
    <x:row r="9">
      <x:c r="A9" s="9" t="str">
        <x:v>Residual</x:v>
      </x:c>
      <x:c r="B9" t="str">
        <x:v>e = Y - Yhat</x:v>
      </x:c>
      <x:c r="C9" t="str">
        <x:v>Calculations!I:I</x:v>
      </x:c>
      <x:c r="D9" t="str">
        <x:v>Prediction error.</x:v>
      </x:c>
      <x:c r="E9" t="str">
        <x:v>Check residual plots.</x:v>
      </x:c>
    </x:row>
    <x:row r="10">
      <x:c r="A10" s="9" t="str">
        <x:v>F test</x:v>
      </x:c>
      <x:c r="B10" t="str">
        <x:v>(SSR/1)/(SSE/(n-2))</x:v>
      </x:c>
      <x:c r="C10" t="str">
        <x:v>Results!B23</x:v>
      </x:c>
      <x:c r="D10" t="str">
        <x:v>Overall model test.</x:v>
      </x:c>
      <x:c r="E10" t="str">
        <x:v>For one predictor, F equals slope t squared.</x:v>
      </x:c>
    </x:row>
  </x:sheetData>
  <x:mergeCells>
    <x:mergeCell ref="A1:E1"/>
  </x:mergeCells>
  <x:pageMargins left="0.7" right="0.7" top="0.75" bottom="0.75" header="0.3" footer="0.3"/>
</x:worksheet>
</file>